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1445" windowHeight="10665" tabRatio="847"/>
  </bookViews>
  <sheets>
    <sheet name="省级资金执行情况表" sheetId="21" r:id="rId1"/>
    <sheet name="国土绿化" sheetId="22" r:id="rId2"/>
    <sheet name="生态补偿" sheetId="23" r:id="rId3"/>
    <sheet name="生态保护" sheetId="24" r:id="rId4"/>
    <sheet name="林业经济" sheetId="25" r:id="rId5"/>
  </sheets>
  <calcPr calcId="124519"/>
</workbook>
</file>

<file path=xl/calcChain.xml><?xml version="1.0" encoding="utf-8"?>
<calcChain xmlns="http://schemas.openxmlformats.org/spreadsheetml/2006/main">
  <c r="E33" i="21"/>
  <c r="I7" i="23"/>
  <c r="D7" i="21"/>
  <c r="E7" s="1"/>
  <c r="H6"/>
  <c r="G6"/>
  <c r="F6"/>
  <c r="H15"/>
  <c r="G15"/>
  <c r="F15"/>
  <c r="H25"/>
  <c r="F25"/>
  <c r="G8" i="23"/>
  <c r="F33" i="21"/>
  <c r="G33"/>
  <c r="H33"/>
  <c r="E15"/>
  <c r="E28"/>
  <c r="K7" i="24"/>
  <c r="I7"/>
  <c r="D15" i="21"/>
  <c r="G7" i="24" s="1"/>
  <c r="D28" i="21"/>
  <c r="G7" i="25"/>
  <c r="G8" s="1"/>
  <c r="E7"/>
  <c r="E8" s="1"/>
  <c r="D7"/>
  <c r="D8" s="1"/>
  <c r="G8" i="24"/>
  <c r="I8" s="1"/>
  <c r="E8"/>
  <c r="E7"/>
  <c r="D7"/>
  <c r="J20" i="23"/>
  <c r="J19"/>
  <c r="J18"/>
  <c r="E8"/>
  <c r="D8"/>
  <c r="F30" i="22"/>
  <c r="F29"/>
  <c r="G7"/>
  <c r="I7" s="1"/>
  <c r="D7"/>
  <c r="E7" s="1"/>
  <c r="C41" i="2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E8"/>
  <c r="C8"/>
  <c r="C7"/>
  <c r="C6"/>
  <c r="D6" l="1"/>
  <c r="E6" s="1"/>
  <c r="I7" i="25"/>
  <c r="H14" s="1"/>
  <c r="I8" i="23"/>
</calcChain>
</file>

<file path=xl/sharedStrings.xml><?xml version="1.0" encoding="utf-8"?>
<sst xmlns="http://schemas.openxmlformats.org/spreadsheetml/2006/main" count="634" uniqueCount="355">
  <si>
    <t>附件6</t>
  </si>
  <si>
    <t>2024年度省级财政预算执行情况表</t>
  </si>
  <si>
    <t>单位：万元</t>
  </si>
  <si>
    <t>项目名称</t>
  </si>
  <si>
    <t>省级资金（2024年度）</t>
  </si>
  <si>
    <t>结余结转资金</t>
  </si>
  <si>
    <t>其他资金</t>
  </si>
  <si>
    <t>省级安排下达金额①</t>
  </si>
  <si>
    <t>已到位
金额②</t>
  </si>
  <si>
    <t>实际支出金额③</t>
  </si>
  <si>
    <t>实际支出率④=③/①</t>
  </si>
  <si>
    <t>安排
金额①</t>
  </si>
  <si>
    <t>实际支出金额②</t>
  </si>
  <si>
    <t>实际支出率③=②/①</t>
  </si>
  <si>
    <t>省级专项经费</t>
  </si>
  <si>
    <t>1.林业生态补偿</t>
  </si>
  <si>
    <t>森林生态效益补偿</t>
  </si>
  <si>
    <t>省级以上自然保护地林权所有者补偿</t>
  </si>
  <si>
    <t>2.国土绿化</t>
  </si>
  <si>
    <t>造林绿化</t>
  </si>
  <si>
    <t>造林绿化（零星造林）</t>
  </si>
  <si>
    <t>林木良种培育</t>
  </si>
  <si>
    <t>种业创新与产业化工程</t>
  </si>
  <si>
    <t>3.林业生态保护</t>
  </si>
  <si>
    <t>自然保护地能力建设（不含国家公园、森林公园）</t>
  </si>
  <si>
    <t>湿地保护修复</t>
  </si>
  <si>
    <t>古树名木保护</t>
  </si>
  <si>
    <t>野生动植物保护</t>
  </si>
  <si>
    <t>森林步道建设</t>
  </si>
  <si>
    <t>植物园建设和管理</t>
  </si>
  <si>
    <t>重点生态区位商品林赎买等改革</t>
  </si>
  <si>
    <t>森林防火</t>
  </si>
  <si>
    <t>林业有害生物防治</t>
  </si>
  <si>
    <t>林草湿综合监测</t>
  </si>
  <si>
    <t>林业站服务能力建设</t>
  </si>
  <si>
    <t>林业救灾</t>
  </si>
  <si>
    <t>国有林场事业经费</t>
  </si>
  <si>
    <t>互花米草除治修复补助</t>
  </si>
  <si>
    <t>林业无人机应用</t>
  </si>
  <si>
    <t>4.林业经济发展</t>
  </si>
  <si>
    <t>竹产业发展</t>
  </si>
  <si>
    <t>花卉产业发展</t>
  </si>
  <si>
    <t>林下经济利用</t>
  </si>
  <si>
    <t>新型经营主体标准化建设</t>
  </si>
  <si>
    <t>林业科技</t>
  </si>
  <si>
    <t>县域产业发展</t>
  </si>
  <si>
    <t>林业贷款贴息</t>
  </si>
  <si>
    <t>林业改革试点</t>
  </si>
  <si>
    <t>附件7-1</t>
  </si>
  <si>
    <t>专项资金绩效自评表</t>
  </si>
  <si>
    <t>（2024年度）</t>
  </si>
  <si>
    <t>专项名称</t>
  </si>
  <si>
    <t>国土绿化专项</t>
  </si>
  <si>
    <t>主管部门</t>
  </si>
  <si>
    <t>福建省林业局</t>
  </si>
  <si>
    <t>实施单位</t>
  </si>
  <si>
    <t>项目资金(万元)（10%）</t>
  </si>
  <si>
    <t>年初预算数</t>
  </si>
  <si>
    <t>全年预算数</t>
  </si>
  <si>
    <t>全年执行数</t>
  </si>
  <si>
    <t>分值</t>
  </si>
  <si>
    <t>执行率（%）</t>
  </si>
  <si>
    <t>得分</t>
  </si>
  <si>
    <t>年度资金总额</t>
  </si>
  <si>
    <t>其中：当年财政拨款</t>
  </si>
  <si>
    <t>上年结转资金</t>
  </si>
  <si>
    <t>—</t>
  </si>
  <si>
    <t>年度总体目标</t>
  </si>
  <si>
    <t>预期目标</t>
  </si>
  <si>
    <t>实际完成情况</t>
  </si>
  <si>
    <t>绩效
指标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</si>
  <si>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</si>
  <si>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</si>
  <si>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</si>
  <si>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</si>
  <si>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</si>
  <si>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</si>
  <si>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</si>
  <si>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偏差原因分析及改进措施</t>
  </si>
  <si>
    <t>绩效目标指标</t>
  </si>
  <si>
    <t>成本指标（10%）</t>
  </si>
  <si>
    <t>经济成本指标</t>
  </si>
  <si>
    <t>成本指标</t>
  </si>
  <si>
    <t>珍贵用材树种造林平均补助</t>
  </si>
  <si>
    <t>≤550</t>
  </si>
  <si>
    <t>重点区域林相改善新造平均补助</t>
  </si>
  <si>
    <t>≤2200</t>
  </si>
  <si>
    <t>产出指标40%</t>
  </si>
  <si>
    <t>数量指标</t>
  </si>
  <si>
    <t>植树造林面积（亩）</t>
  </si>
  <si>
    <t>珍贵用材树种造林面积（亩）</t>
  </si>
  <si>
    <t>≥16000</t>
  </si>
  <si>
    <t>产出指标</t>
  </si>
  <si>
    <t>重点区位林相改善面积（亩）</t>
  </si>
  <si>
    <t>≥6350</t>
  </si>
  <si>
    <t>良种基地抚育管理</t>
  </si>
  <si>
    <t>新建林木良种基地面积</t>
  </si>
  <si>
    <t>建设管理省级林木种子基地</t>
  </si>
  <si>
    <t>≥3</t>
  </si>
  <si>
    <t>森林城镇建设个数</t>
  </si>
  <si>
    <t>≥4</t>
  </si>
  <si>
    <t>森林村庄建设个数</t>
  </si>
  <si>
    <t>≥14</t>
  </si>
  <si>
    <t>“互联网+全民义务植树”基地个数</t>
  </si>
  <si>
    <t>≥1</t>
  </si>
  <si>
    <t>省级保障性苗圃</t>
  </si>
  <si>
    <t>森林抚育补助面积</t>
  </si>
  <si>
    <t>古树名木保护株数</t>
  </si>
  <si>
    <t>最美古树群保护片数</t>
  </si>
  <si>
    <t>种业创新育苗数量</t>
  </si>
  <si>
    <t>优良苗木株数</t>
  </si>
  <si>
    <t>≥469</t>
  </si>
  <si>
    <t>质量指标</t>
  </si>
  <si>
    <t>造林成活率</t>
  </si>
  <si>
    <t>≥85</t>
  </si>
  <si>
    <t>森林抚育质量合格率</t>
  </si>
  <si>
    <t>古树名木成活率（%）</t>
  </si>
  <si>
    <t>≥80</t>
  </si>
  <si>
    <t>种子园嫁接（定植）成活率</t>
  </si>
  <si>
    <t>年度培育的苗木质量</t>
  </si>
  <si>
    <t>时效指标</t>
  </si>
  <si>
    <t>植树造林完成及时率</t>
  </si>
  <si>
    <t>≥90</t>
  </si>
  <si>
    <t>效益指标（30%）</t>
  </si>
  <si>
    <t>经济效益指标</t>
  </si>
  <si>
    <t>苗木产值（元/亩）</t>
  </si>
  <si>
    <t>效益指标</t>
  </si>
  <si>
    <t>生态效益指标</t>
  </si>
  <si>
    <t>提高森林质量，促进林分生长，森林抚育年度任务完成率（补下达）</t>
  </si>
  <si>
    <t>126.6</t>
  </si>
  <si>
    <t>优化林分结构，松林皆伐改造和带状采伐改造完成率（补下达）</t>
  </si>
  <si>
    <t>128.7</t>
  </si>
  <si>
    <t>满意度指标（10%）</t>
  </si>
  <si>
    <t>服务对象满意度指标</t>
  </si>
  <si>
    <t>社会群众对造林绿化满意度</t>
  </si>
  <si>
    <t>满意度指标</t>
  </si>
  <si>
    <t>社会群众对林木良种培育满意度</t>
  </si>
  <si>
    <t>总分值、评价总分 (S)</t>
  </si>
  <si>
    <t xml:space="preserve">评价等级 </t>
  </si>
  <si>
    <t>■优（S≧90）  □良（90&gt;S≧80）  □中（80&gt;S≧60）  □差（60&gt;S）</t>
  </si>
  <si>
    <t>附件7-2</t>
  </si>
  <si>
    <t>林业生态补偿专项</t>
  </si>
  <si>
    <t>省级以上公益林（经济林和竹林）补助（元/亩）</t>
  </si>
  <si>
    <t>≤22</t>
  </si>
  <si>
    <t>省级以上公益林（乔木林和其他林）补助（元/亩）</t>
  </si>
  <si>
    <t>≤23</t>
  </si>
  <si>
    <t>省级以上自然保护地林权所有者补偿标准（元/亩）</t>
  </si>
  <si>
    <t>≤3</t>
  </si>
  <si>
    <t>产出指标（40%）</t>
  </si>
  <si>
    <t>实施省级以上公益林补助面积（不含武夷山国家公园、厦门市）（万亩）</t>
  </si>
  <si>
    <t>省级以上自然保护地林权所有者补助面积（万亩）</t>
  </si>
  <si>
    <t>=744.28</t>
  </si>
  <si>
    <t>全省生态公益林保有量（万亩）</t>
  </si>
  <si>
    <t>自然保护区林权所有者补偿资金补助面积变化（%）</t>
  </si>
  <si>
    <t>项目任务完成率（%）</t>
  </si>
  <si>
    <t>≥90%</t>
  </si>
  <si>
    <t>公益林平均亩蓄积量变化（%）</t>
  </si>
  <si>
    <t>公益林林权所有者满意度（%）</t>
  </si>
  <si>
    <t>省级以上自然保护地林权所有者满意度（%）</t>
  </si>
  <si>
    <t>附件7-3</t>
  </si>
  <si>
    <t>林业生态保护专项</t>
  </si>
  <si>
    <t>三明年度指标值</t>
  </si>
  <si>
    <t>自然保护地调查监测及智慧化建设补助标准(万元/个)</t>
  </si>
  <si>
    <t>野生动植物调查监测及保护补助金额(万元)</t>
  </si>
  <si>
    <t>完成固定样地调查个数(个)</t>
  </si>
  <si>
    <t>完成固定样地调查个数</t>
  </si>
  <si>
    <t>生态定位监测站维护数量(个)</t>
  </si>
  <si>
    <t>生态定位监测站维护数量</t>
  </si>
  <si>
    <t>≥12个</t>
  </si>
  <si>
    <t>新建服务能力建设林业站个数</t>
  </si>
  <si>
    <t>≥6</t>
  </si>
  <si>
    <t>≥30个</t>
  </si>
  <si>
    <t>建设森林步道长度(公里)</t>
  </si>
  <si>
    <t>建设森林步道长度</t>
  </si>
  <si>
    <t>≥30公里</t>
  </si>
  <si>
    <t>林区道路建设任务(公里)</t>
  </si>
  <si>
    <t>林区道路建设任务</t>
  </si>
  <si>
    <t>配备无人机的数量</t>
  </si>
  <si>
    <t>管护用房建设面积（平方米）</t>
  </si>
  <si>
    <t>管护用房建设面积</t>
  </si>
  <si>
    <t>实施湿地保护修复个数(个)</t>
  </si>
  <si>
    <t>实施湿地保护修复个数</t>
  </si>
  <si>
    <t>≥5个</t>
  </si>
  <si>
    <t>具备执法条件和相对规范的行政执法机关数量(个)</t>
  </si>
  <si>
    <t>具备执法条件和相对规范的行政执法机关数量</t>
  </si>
  <si>
    <t>≥2</t>
  </si>
  <si>
    <t>≥10个</t>
  </si>
  <si>
    <t>开展自然保护区建设项目数量(个)</t>
  </si>
  <si>
    <t>开展自然保护区建设项目数量</t>
  </si>
  <si>
    <t>开展自然保护地能力建设数量(个)</t>
  </si>
  <si>
    <t>开展自然保护地能力建设数量</t>
  </si>
  <si>
    <t>≥9个</t>
  </si>
  <si>
    <t>自然保护地开展调查监测及智慧化建设的数量(个)</t>
  </si>
  <si>
    <t>自然保护地开展调查监测及智慧化建设的数量</t>
  </si>
  <si>
    <t>自然保护地开展资源本底调查（含地质遗迹）的数量(个)</t>
  </si>
  <si>
    <t>自然保护地开展资源本底调查（含地质遗迹）的数量</t>
  </si>
  <si>
    <t>≥4个</t>
  </si>
  <si>
    <t>自然保护地（含世界地质公园）开展宣教设施改造提升的数量(个)</t>
  </si>
  <si>
    <t>自然保护地（含世界地质公园）开展宣教设施改造提升的数量</t>
  </si>
  <si>
    <t>防治性采伐面积</t>
  </si>
  <si>
    <t>≥4.65</t>
  </si>
  <si>
    <t>≥35万亩</t>
  </si>
  <si>
    <t>图斑监测数据汇总数量(个)</t>
  </si>
  <si>
    <t>图斑监测数据汇总数量</t>
  </si>
  <si>
    <t>≥11</t>
  </si>
  <si>
    <t>≥76个</t>
  </si>
  <si>
    <t>完成重点生态区位商品林赎买等改革面积（万亩）</t>
  </si>
  <si>
    <t>完成重点生态区位商品林赎买等改革面积</t>
  </si>
  <si>
    <t>=3.5万亩</t>
  </si>
  <si>
    <t>新建或改建防火队伍数量(个)</t>
  </si>
  <si>
    <t>新建或改建防火队伍数量</t>
  </si>
  <si>
    <t>≥18个</t>
  </si>
  <si>
    <t>生态修复面积(公顷)</t>
  </si>
  <si>
    <t>生态修复面积</t>
  </si>
  <si>
    <t>≥5</t>
  </si>
  <si>
    <t>≥20公顷</t>
  </si>
  <si>
    <t>宣教监测设施建设（个）</t>
  </si>
  <si>
    <t>新增市、县级植物园数量(个)</t>
  </si>
  <si>
    <t>新增市、县级植物园数量</t>
  </si>
  <si>
    <t>≥2个</t>
  </si>
  <si>
    <t>省级林长制督查激励市县(个/年)</t>
  </si>
  <si>
    <t>省级林长制督查激励市县</t>
  </si>
  <si>
    <t>≥2个/年</t>
  </si>
  <si>
    <t>固定样地检查合格率（%）</t>
  </si>
  <si>
    <t>验收合格率（%）</t>
  </si>
  <si>
    <t>≥80%</t>
  </si>
  <si>
    <t>项目建设合格率（%）</t>
  </si>
  <si>
    <t>林业有害生物无公害防治率（%）</t>
  </si>
  <si>
    <t>全省无公害防治率（‰）</t>
  </si>
  <si>
    <t>森林火灾受害率（‰）</t>
  </si>
  <si>
    <t>采购物资装备质量合格率（%）</t>
  </si>
  <si>
    <t>松材线虫病疫情监测普查（%）</t>
  </si>
  <si>
    <t>≥100</t>
  </si>
  <si>
    <t>死亡松树清理（%）</t>
  </si>
  <si>
    <t>森林旅游产值（%）</t>
  </si>
  <si>
    <t>重点生态区商品林赎买林农收入增加(元/亩)</t>
  </si>
  <si>
    <t>重点生态区商品林赎买林农收入增加（元）</t>
  </si>
  <si>
    <t>≥900</t>
  </si>
  <si>
    <t>社会效益指标</t>
  </si>
  <si>
    <t>涉林事项办理到户数（户）</t>
  </si>
  <si>
    <t>≥20</t>
  </si>
  <si>
    <t>≥160户</t>
  </si>
  <si>
    <t>自然保护地宣教中心（自然教育场所）对外开放比例（%）</t>
  </si>
  <si>
    <t>自然保护地宣教中心（自然教育场所）对外开放比例</t>
  </si>
  <si>
    <t>≥95</t>
  </si>
  <si>
    <t>≥95%</t>
  </si>
  <si>
    <t>林业基层治理体系和治理能力现代化水平（%）</t>
  </si>
  <si>
    <t>林业基层治理体系和治理能力现代化水平</t>
  </si>
  <si>
    <t>≥100%</t>
  </si>
  <si>
    <t>改造提升后生态产品的受益人数（万人）</t>
  </si>
  <si>
    <t>改造提升后生态产品的受益人数</t>
  </si>
  <si>
    <t>涉林重大案件发生数与上一年度同比降幅（%）</t>
  </si>
  <si>
    <t>涉林重大案件发生数与上一年度同比降幅</t>
  </si>
  <si>
    <t>≥0.5</t>
  </si>
  <si>
    <t>≥0.5%</t>
  </si>
  <si>
    <t>≤0.8</t>
  </si>
  <si>
    <t>全省林业有害生物成灾率（%）</t>
  </si>
  <si>
    <t>≤0.37%</t>
  </si>
  <si>
    <t>社会公众满意度（%）</t>
  </si>
  <si>
    <t>林农满意度（%）</t>
  </si>
  <si>
    <t>附件7-4</t>
  </si>
  <si>
    <t>林业经济发展专项资金</t>
  </si>
  <si>
    <t>投入资金控制率（%）</t>
  </si>
  <si>
    <t>林业贷款贴息率</t>
  </si>
  <si>
    <t>≤1%</t>
  </si>
  <si>
    <t>竹产业新产品（个）</t>
  </si>
  <si>
    <t>竹产业新技术（个）</t>
  </si>
  <si>
    <t>扶持林业专业合作社、家庭林场、家庭合作林场、股份林场等数量（家）</t>
  </si>
  <si>
    <t>≥16</t>
  </si>
  <si>
    <t>≥84</t>
  </si>
  <si>
    <t>补助科研项目（个）</t>
  </si>
  <si>
    <t>推广先进、成熟、实用技术及科技成果数量（个）</t>
  </si>
  <si>
    <t>新建花卉温室大棚面积（万㎡）</t>
  </si>
  <si>
    <t>≥0.78</t>
  </si>
  <si>
    <t>认定命名省级花卉种质资源库（圃）数量（个）</t>
  </si>
  <si>
    <t>丰产竹林基地建设面积（万亩）</t>
  </si>
  <si>
    <t>≥1.5</t>
  </si>
  <si>
    <t>新增林下经济基地面积（万亩）</t>
  </si>
  <si>
    <t>≥1.392</t>
  </si>
  <si>
    <t>检测食用林产品及其产地土（批次）壤批次</t>
  </si>
  <si>
    <t>林业种苗科技攻关项目选择优良材料（份）</t>
  </si>
  <si>
    <t>县级以上林下经济示范基地面积达标率（%）</t>
  </si>
  <si>
    <t>新型林业经营主体标准化建设项目实施单位经营规模达标率（%）</t>
  </si>
  <si>
    <t>新型林业经营主体标准化建设项目实施单位经营规模达标率</t>
  </si>
  <si>
    <t>科研成果验收合格率（%）</t>
  </si>
  <si>
    <t>科研成果验收合格率</t>
  </si>
  <si>
    <t>新建花卉温室大棚建设质量合格率（%）</t>
  </si>
  <si>
    <t>新建花卉温室大棚建设质量合格率</t>
  </si>
  <si>
    <t>带动全省花卉苗木全产业链总产值提升（亿元）</t>
  </si>
  <si>
    <t>实现竹产业产值持续发展（%）</t>
  </si>
  <si>
    <t>集体林权制度“三多”改革试点典型案例数量</t>
  </si>
  <si>
    <t>新型林业经营主体标准化建设项目参与户数量（户）</t>
  </si>
  <si>
    <t>≥150</t>
  </si>
  <si>
    <t>举办林业科技推广培训班完成比例（%）</t>
  </si>
  <si>
    <t>受益花卉企业数（个）</t>
  </si>
  <si>
    <t>受益林农（人）</t>
  </si>
  <si>
    <t>≥1600</t>
  </si>
  <si>
    <t>科研参与者满意度（%）</t>
  </si>
  <si>
    <t>服务对象满意度（%）</t>
  </si>
  <si>
    <t>经营主体满意度（%）</t>
  </si>
  <si>
    <t>森林步道新建每公里补助标准（万元）</t>
    <phoneticPr fontId="18" type="noConversion"/>
  </si>
  <si>
    <t>目标值</t>
    <phoneticPr fontId="18" type="noConversion"/>
  </si>
  <si>
    <t>1.我市高度重视竹产业发展，相继出台了《三明市加快推进竹产业高质量发展工作方案》、《三明市加快推进竹产业高质量发展实施意见》等相关政策文件，竹产业发展势头良好，连续多年保持较快增长态势。2.受红海局势影响，集装箱底板需求量大幅增加，价格也大幅提升。我市去年竹木复合集装箱底板产量近100万吨，产值近50亿元，比增500%，同时带动上下游产业链大幅增长。</t>
  </si>
  <si>
    <t>省局下达列入补助植树造林面积167650亩，各县（市、区）根据实际植树造林面积上报成果。</t>
  </si>
  <si>
    <t>各县（市、区）根据实际完成珍贵用材树种造林面积上报成果。</t>
  </si>
  <si>
    <t>全市申报森林抚育补助计划112050亩，各县（市、区）申报任务，根据实际完成情况上报成果。</t>
  </si>
  <si>
    <t>油茶（新造）平均补助</t>
    <phoneticPr fontId="18" type="noConversion"/>
  </si>
  <si>
    <t>≤15</t>
    <phoneticPr fontId="18" type="noConversion"/>
  </si>
  <si>
    <r>
      <t>备注:1.该表格上报时请勿删减指标，各地各单位自评材料可根据实际增加指标。2.分值设置：项目资金支出情况为100×10%；产出指标分值为100</t>
    </r>
    <r>
      <rPr>
        <sz val="12"/>
        <rFont val="Arial"/>
        <family val="2"/>
      </rPr>
      <t>×</t>
    </r>
    <r>
      <rPr>
        <sz val="12"/>
        <rFont val="宋体"/>
        <family val="3"/>
        <charset val="134"/>
      </rPr>
      <t>40%；成本指标分值为100×10%；效益指标分值为100×30%；满意度指标分值为100×10%。</t>
    </r>
  </si>
  <si>
    <t>≤15</t>
  </si>
  <si>
    <t>森林步道新建每公里补助标准（万元）≤15，自然保护地资源本底调查（含地质遗迹）补助标准(万元/个)≤60，林业站服务能力建设补助标准(万元)≤20，生态定位监测站维护数量(个)≥4，新建服务能力建设林业站个数(个)≥6，建设森林步道长度(公里)≥6，配备无人机的数量≥25(个),实施湿地保护修复个数(个)≥1，具备执法条件和相对规范的行政执法机关数量(个)≥2，开展自然保护地能力建设数量(个)≥3，自然保护地开展资源本底调查（含地质遗迹）的数量(个)≥1，自然保护地（含世界地质公园）开展宣教设施改造提升的数量(个)≥2，防治性采伐面积（万亩）≥4.65，图斑监测数据汇总数量(个)≥11，完成重点生态区位商品林赎买等改革面积1.425（万亩），新建或改建防火队伍数量≥3(个)，生态修复面积≥5(公顷)，宣教监测设施建设≥1（个），防治性采伐改造面积3.9（万亩），省级林长制督查激励市县(个/年)≥1，最美古树群古树保护率≥80%，项目建设合格率（%）≥90，全省无公害防治率（‰）≥85，松材线虫病疫情监测普查≥100（%），死亡松树清理（%）≥100，项目任务完成率（%）≥90，重点生态区商品林赎买林农收入增加（元）≥900，涉林事项办理到户数（户）≥20，自然保护地宣教中心（自然教育场所）对外开放比例（%）≥95，林业基层治理体系和治理能力现代化水平（%）≥100，涉林重大案件发生数与上一年度同比降幅（%）≥0.5，森林火灾受害率（‰）≤0.8，全省林业有害生物成灾率（%）≤0.37%，社会公众满意度（%）≥90%，林农满意度（%）≥90%。</t>
    <phoneticPr fontId="18" type="noConversion"/>
  </si>
  <si>
    <t>投入资金控制率（%）≤100，林业贷款贴息率≤1%，新增县级以上林下经济示范基地≥10（个），竹产业新产品（个）≥1，竹产业新技术（个）≥1，扶持林业专业合作社、家庭林场、家庭合作林场、股份林场等数量（家）≥16，集体林权制度“三多”改革试点任务完成数量≥84，补助科研项目（个）≥3，推广先进、成熟、实用技术及科技成果数量（个）≥1，竹山机耕道建设（公里）≥300，新建花卉温室大棚面积（万㎡）≥0.78，丰产竹林基地建设面积（万亩）≥1.5，新增林下经济基地面积（万亩）≥1.392，县级以上林下经济示范基地面积达标率（%）≥90，新型林业经营主体标准化建设项目实施单位经营规模达标率（%）≥90，科研成果验收合格率（%）≥95，新建花卉温室大棚建设质量合格率（%）≥90，项目任务完成率（%）≥90，实现竹产业产值持续发展（%）≥6，集体林权制度“三多”改革试点典型案例数量≥6，新型林业经营主体标准化建设项目参与户数量（户）≥150，举办林业科技推广培训班完成比例（%）≥90，受益花卉企业数（个）≥1，受益林农（人）≥1600，科研参与者满意度（%）≥90，服务对象满意度（%）≥90，经营主体满意度（%）≥90，林农满意度（%）≥90。</t>
    <phoneticPr fontId="18" type="noConversion"/>
  </si>
  <si>
    <t>林业行政执法能力建设</t>
    <phoneticPr fontId="18" type="noConversion"/>
  </si>
  <si>
    <t>林长制督查考核奖励</t>
    <phoneticPr fontId="18" type="noConversion"/>
  </si>
  <si>
    <t>植树造林面积≥126490亩，珍贵用材树种造林面积（亩）≥16000，重点区位林相改善面积≥6350亩，建设管理省级林木种子基地≥3个，森林城镇建设个数≥4，森林村庄建设个数≥14，“互联网+全民义务植树”基地个数≥1，省级保障性苗圃≥4个，油茶发展≥71640亩，森林抚育补助面积≥93100亩，古树名木保护株数5，最美古树群保护片数2，优良苗木株数≥469，造林成活率≥85，森林抚育质量合格率≥85%，古树名木成活率（%）≥80，年度培育的苗木质量≥80%，植树造林完成及时率≥90，苗木产值（元/亩≥13000，提高森林质量，促进林分生长，森林抚育年度任务完成率=100%，优化林分结构，松林皆伐改造和带状采伐改造完成率=100%，社会群众对造林绿化满意度≥90，社会群众对林木良种培育满意度≥90。</t>
    <phoneticPr fontId="18" type="noConversion"/>
  </si>
  <si>
    <t>≥126490</t>
    <phoneticPr fontId="18" type="noConversion"/>
  </si>
  <si>
    <t>省级以上公益林（经济林和竹林）补助（元/亩）≤22，省级以上公益林（乔木林和其他林）补助（元/亩）≤23，省级以上自然保护地林权所有者补偿标准（元/亩）≤3，实施省级以上公益林补助面积（万亩）694.59，省级以上自然保护地林权所有者补助面积（万亩）211.56，全省生态公益林保有量（万亩）694.59，自然保护区林权所有者补偿资金补助面积变化（%）100，项目任务完成率（%）≥90，公益林平均亩蓄积量变化（%）100，公益林林权所有者满意度（%）≥90，省级以上自然保护地林权所有者满意度（%）≥90。</t>
    <phoneticPr fontId="18" type="noConversion"/>
  </si>
  <si>
    <t>省级以上公益林（经济林和竹林）补助22（元/亩），省级以上公益林（乔木林和其他林）补助23（元/亩），省级以上自然保护地林权所有者补偿标准3（元/亩），实施省级以上公益林补助面积694.59（万亩），省级以上自然保护地林权所有者补助面积124.14（万亩），全省生态公益林保有量694.59（万亩），自然保护区林权所有者补偿资金补助面积变化100（%），项目任务完成率90.35（%），公益林平均亩蓄积量变化100（%），公益林林权所有者满意度90（%），省级以上自然保护地林权所有者满意度90（%）。</t>
    <phoneticPr fontId="18" type="noConversion"/>
  </si>
  <si>
    <t>1、部分补偿资金发放进度较慢，主要原因是财政审批流程较为繁琐。下一步将加强与财政部门的沟通协调，优化审批流程，加快资金发放进度。</t>
    <phoneticPr fontId="18" type="noConversion"/>
  </si>
  <si>
    <t>按福建省林业局关于印发《福建省松材线虫病疫情防控五年攻坚行动方案（2021-2025）》的通知要求，至“十四五”期末，三明市松材线虫病疫情面积要控制在7万亩以下。根据2024年秋季专项普查，全市疫情面积为9.28万亩，加上可能的新发疫情，三明市面临的攻坚任务较重，防控压力大。为完成“十四五”松材线虫病疫情防控攻坚任务，我市各级政府高度重视松材线虫病疫情防控工作，各地在疫木除害处理能力允许的范围内，加大松林防治性采伐改造力度，2024年完成防治性采伐改造面积6.98万亩，减存量、控增量，力争在十四五期末，完成省局下达的防控攻坚任务。因此松材线虫病防治性采伐改造面积超过了年初4.65万亩的绩效目标值。</t>
    <phoneticPr fontId="18" type="noConversion"/>
  </si>
  <si>
    <t>投入资金控制率28.58（%），林业贷款贴息率1%，新增县级以上林下经济示范基地10（个）,竹产业新产品2（个），竹产业新技术2（个），扶持林业专业合作社、家庭林场、家庭合作林场、股份林场等数量16（家），集体林权制度“三多”改革试点任务完成数量85家，补助科研项目3（个），推广先进、成熟、实用技术及科技成果数量1（个），竹山机耕道建设442.91（公里），新建花卉温室大棚面积0.8（万㎡），丰产竹林基地建设面积1.9451（万亩），新增林下经济基地面积2.18（万亩），县级以上林下经济示范基地面积达标率99（%），新型林业经营主体标准化建设项目实施单位经营规模达标率100（%），科研成果验收合格率100（%），新建花卉温室大棚建设质量合格率100（%），项目任务完成率93（%），实现竹产业产值持续发展8.2（%），集体林权制度“三多”改革试点典型案例数量7个，新型林业经营主体标准化建设项目参与户数量182（户），举办林业科技推广培训班完成比例100（%），受益花卉企业数1（个），受益林农1866（人），科研参与者满意度90（%），服务对象满意度95（%），经营主体满意度100（%），林农满意度95（%）。</t>
    <phoneticPr fontId="18" type="noConversion"/>
  </si>
  <si>
    <r>
      <rPr>
        <sz val="10"/>
        <rFont val="宋体"/>
        <family val="3"/>
        <charset val="134"/>
        <scheme val="minor"/>
      </rPr>
      <t>≤</t>
    </r>
    <r>
      <rPr>
        <sz val="11"/>
        <rFont val="宋体"/>
        <family val="3"/>
        <charset val="134"/>
      </rPr>
      <t>100</t>
    </r>
  </si>
  <si>
    <t>新增县级以上林下经济示范基地（个）</t>
    <phoneticPr fontId="18" type="noConversion"/>
  </si>
  <si>
    <t>≥10</t>
    <phoneticPr fontId="18" type="noConversion"/>
  </si>
  <si>
    <t>≥1</t>
    <phoneticPr fontId="18" type="noConversion"/>
  </si>
  <si>
    <t>集体林权制度“三多”改革试点任务完成数量</t>
    <phoneticPr fontId="18" type="noConversion"/>
  </si>
  <si>
    <t>竹山机耕道建设（公里）</t>
    <phoneticPr fontId="18" type="noConversion"/>
  </si>
  <si>
    <t>≥300</t>
    <phoneticPr fontId="18" type="noConversion"/>
  </si>
  <si>
    <t>市级下达任务432公里，超额完成任务</t>
    <phoneticPr fontId="18" type="noConversion"/>
  </si>
  <si>
    <r>
      <t>三明市新增林下经济基地面积任务指标为1.392万亩,完成2.18万亩。其中三元区指标为0.082万亩、完成0.086万亩，沙县区指标为0.05万亩、完成0.0526万亩，永安市指标为0.21万亩、完成0.27万亩，明溪县指标为0.3万亩、完成0.51万亩，清流县指标为0.3万亩、完成0.71万亩，泰宁县指标为0.15万亩、完成0.17万亩，建宁县指标为0.3万亩、完成0.385万亩。明溪县按照县政府工作任务林下中药材发展0.5万亩，并结合松林改造林下种植茯苓，大力推动茯苓发展，超额完成了新增林下经济基地面积0.51万亩；清流县制定《林下中药材岗梅</t>
    </r>
    <r>
      <rPr>
        <sz val="9"/>
        <rFont val="宋体"/>
        <family val="3"/>
        <charset val="134"/>
      </rPr>
      <t>2023-2025</t>
    </r>
    <r>
      <rPr>
        <sz val="9"/>
        <rFont val="仿宋_GB2312"/>
        <family val="3"/>
        <charset val="134"/>
      </rPr>
      <t>年产业发展的实施意见》与华润集团加大合作力度，市委市政府高度重视落实</t>
    </r>
    <r>
      <rPr>
        <sz val="9"/>
        <rFont val="宋体"/>
        <family val="3"/>
        <charset val="134"/>
      </rPr>
      <t>2024</t>
    </r>
    <r>
      <rPr>
        <sz val="9"/>
        <rFont val="仿宋_GB2312"/>
        <family val="3"/>
        <charset val="134"/>
      </rPr>
      <t>年新增林下种植岗梅面积</t>
    </r>
    <r>
      <rPr>
        <sz val="9"/>
        <rFont val="宋体"/>
        <family val="3"/>
        <charset val="134"/>
      </rPr>
      <t>0.7</t>
    </r>
    <r>
      <rPr>
        <sz val="9"/>
        <rFont val="仿宋_GB2312"/>
        <family val="3"/>
        <charset val="134"/>
      </rPr>
      <t>万亩以上，超额完成了新增林下经济基地面积0.71万亩。</t>
    </r>
  </si>
  <si>
    <t>项目任务完成率（%）</t>
    <phoneticPr fontId="18" type="noConversion"/>
  </si>
  <si>
    <t>≥6</t>
    <phoneticPr fontId="18" type="noConversion"/>
  </si>
  <si>
    <t>≥4</t>
    <phoneticPr fontId="18" type="noConversion"/>
  </si>
  <si>
    <t>≥71640</t>
    <phoneticPr fontId="18" type="noConversion"/>
  </si>
  <si>
    <t>≥93100</t>
    <phoneticPr fontId="18" type="noConversion"/>
  </si>
  <si>
    <t>≤1200</t>
    <phoneticPr fontId="18" type="noConversion"/>
  </si>
  <si>
    <t>油茶发展</t>
    <phoneticPr fontId="18" type="noConversion"/>
  </si>
  <si>
    <t>植树造林面积180772亩，珍贵用材树种造林面积25815亩，重点区位林相改善面积7317亩，建设管理省级林木种子基地3个，森林城镇建设个数4，森林村庄建设个数14，“互联网+全民义务植树”基地个数1，省级保障性苗圃4个，油茶发展76406亩，森林抚育补助面积132827亩，古树名木保护株数5，最美古树群保护片数2，优良苗木株数507.39，造林成活率85%，森林抚育质量合格率≥85，古树名木成活率100%，年度培育的苗木质量85%，植树造林完成及时率100%，苗木产值13000（元/亩），提高森林质量，促进林分生长，森林抚育年度任务完成率126.6%，优化林分结构，松林皆伐改造和带状采伐改造完成率128.7%，社会群众对造林绿化满意度90%，社会群众对林木良种培育满意度90%。</t>
    <phoneticPr fontId="18" type="noConversion"/>
  </si>
  <si>
    <r>
      <t>≥</t>
    </r>
    <r>
      <rPr>
        <sz val="11"/>
        <rFont val="仿宋_GB2312"/>
        <family val="3"/>
        <charset val="134"/>
      </rPr>
      <t>90</t>
    </r>
  </si>
  <si>
    <t>省级以上自然保护地林权所有者补助面积（万亩）</t>
    <phoneticPr fontId="18" type="noConversion"/>
  </si>
  <si>
    <r>
      <t>备注:1.该表格上报时请勿删减指标，各地各单位自评材料可根据实际增加指标。2.分值设置：项目资金支出情况为100×10%；产出指标分值为100</t>
    </r>
    <r>
      <rPr>
        <sz val="11"/>
        <rFont val="Arial"/>
        <family val="2"/>
      </rPr>
      <t>×</t>
    </r>
    <r>
      <rPr>
        <sz val="11"/>
        <rFont val="宋体"/>
        <family val="3"/>
        <charset val="134"/>
      </rPr>
      <t>40%；成本指标分值为100×10%；效益指标分值为100×30%；满意度指标分值为100×10%。</t>
    </r>
  </si>
  <si>
    <t>自然保护地资源本底调查（含地质遗迹）补助标准(万元/个)</t>
    <phoneticPr fontId="18" type="noConversion"/>
  </si>
  <si>
    <t>≤60</t>
    <phoneticPr fontId="18" type="noConversion"/>
  </si>
  <si>
    <t>林业站服务能力建设补助标准(万元)</t>
    <phoneticPr fontId="18" type="noConversion"/>
  </si>
  <si>
    <t>≤20</t>
    <phoneticPr fontId="18" type="noConversion"/>
  </si>
  <si>
    <t>新建服务能力建设林业站个数(个)</t>
    <phoneticPr fontId="18" type="noConversion"/>
  </si>
  <si>
    <t>与2024年中央预算内投资标准化林业站建设项目配套实施，与2024年中央预算内投资标准化林业站项目同进度。</t>
    <phoneticPr fontId="18" type="noConversion"/>
  </si>
  <si>
    <t>配备无人机的数量(个)</t>
    <phoneticPr fontId="18" type="noConversion"/>
  </si>
  <si>
    <t>≥25</t>
    <phoneticPr fontId="18" type="noConversion"/>
  </si>
  <si>
    <t>防治性采伐面积（万亩）</t>
    <phoneticPr fontId="18" type="noConversion"/>
  </si>
  <si>
    <t>防治性采伐改造面积（万亩）</t>
    <phoneticPr fontId="18" type="noConversion"/>
  </si>
  <si>
    <t>最美古树群古树保护率</t>
    <phoneticPr fontId="18" type="noConversion"/>
  </si>
  <si>
    <t>2023、2024年涉林重大案件发生数均为0</t>
    <phoneticPr fontId="18" type="noConversion"/>
  </si>
  <si>
    <t>≤0.8</t>
    <phoneticPr fontId="18" type="noConversion"/>
  </si>
  <si>
    <t>森林步道新建每公里补助标准15（万元），自然保护地资源本底调查（含地质遗迹）补助标准60(万元/个)，林业站服务能力建设补助标准20(万元)，生态定位监测站维护数量4(个)，新建服务能力建设林业站个数3(个)，建设森林步道长度7.398(公里)，配备无人机的数量25个，实施湿地保护修复个数1(个)，具备执法条件和相对规范的行政执法机关数量2(个)，开展自然保护地能力建设数量3(个)，自然保护地开展资源本底调查（含地质遗迹）的数量1(个)，自然保护地（含世界地质公园）开展宣教设施改造提升的数量2(个)，防治性采伐面积6.98（万亩），图斑监测数据汇总数量11(个)，完成重点生态区位商品林赎买等改革面积1.459（万亩），新建或改建防火队伍数量2(个)，生态修复面积5(公顷)，宣教监测设施建设1（个），防治性采伐改造面积6.98（万亩），省级林长制督查激励市县1(个/年)，最美古树群古树保护率100%，项目建设合格率90（%），全省无公害防治率100（‰），松材线虫病疫情监测普查100（%），死亡松树清理100（%），项目任务完成率90（%），重点生态区商品林赎买林农收入增加900（元），涉林事项办理到户数22（户），自然保护地宣教中心（自然教育场所）对外开放比例95（%），林业基层治理体系和治理能力现代化水平100（%），涉林重大案件发生数与上一年度同比降幅0（%），森林火灾受害率≤0.8（‰），全省林业有害生物成灾率0.33%，社会公众满意度90（%），林农满意度90（%）。</t>
    <phoneticPr fontId="18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</si>
</sst>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0_ 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sz val="2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6"/>
      <name val="黑体"/>
      <family val="3"/>
      <charset val="134"/>
    </font>
    <font>
      <sz val="20"/>
      <name val="方正小标宋_GBK"/>
      <charset val="134"/>
    </font>
    <font>
      <sz val="12"/>
      <name val="Arial"/>
      <family val="2"/>
    </font>
    <font>
      <sz val="9"/>
      <name val="仿宋_GB2312"/>
      <family val="3"/>
      <charset val="134"/>
    </font>
    <font>
      <sz val="10"/>
      <name val="仿宋_GB2312"/>
      <family val="3"/>
      <charset val="134"/>
    </font>
    <font>
      <sz val="16"/>
      <name val="仿宋_GB2312"/>
      <family val="3"/>
      <charset val="134"/>
    </font>
    <font>
      <sz val="11"/>
      <name val="仿宋_GB2312"/>
      <family val="3"/>
      <charset val="13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79">
    <xf numFmtId="0" fontId="0" fillId="0" borderId="0">
      <alignment vertical="center"/>
    </xf>
    <xf numFmtId="0" fontId="1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2" fillId="0" borderId="0"/>
    <xf numFmtId="0" fontId="2" fillId="0" borderId="0"/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5" fillId="0" borderId="0">
      <alignment vertical="center"/>
    </xf>
    <xf numFmtId="0" fontId="2" fillId="0" borderId="0"/>
    <xf numFmtId="0" fontId="2" fillId="0" borderId="0"/>
    <xf numFmtId="0" fontId="15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5" fillId="0" borderId="0">
      <alignment vertical="center"/>
    </xf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17" fillId="0" borderId="0"/>
    <xf numFmtId="0" fontId="2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15" fillId="0" borderId="0">
      <alignment vertical="center"/>
    </xf>
    <xf numFmtId="0" fontId="17" fillId="0" borderId="0"/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7" fillId="0" borderId="0"/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17" fillId="0" borderId="0"/>
    <xf numFmtId="0" fontId="8" fillId="0" borderId="0">
      <alignment vertical="center"/>
    </xf>
    <xf numFmtId="0" fontId="1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03">
    <xf numFmtId="0" fontId="0" fillId="0" borderId="0" xfId="0">
      <alignment vertical="center"/>
    </xf>
    <xf numFmtId="10" fontId="2" fillId="2" borderId="4" xfId="148" applyNumberFormat="1" applyFont="1" applyFill="1" applyBorder="1" applyAlignment="1">
      <alignment horizontal="center" vertical="center" wrapText="1"/>
    </xf>
    <xf numFmtId="0" fontId="9" fillId="2" borderId="0" xfId="262" applyFont="1" applyFill="1" applyBorder="1" applyAlignment="1">
      <alignment horizontal="center"/>
    </xf>
    <xf numFmtId="0" fontId="7" fillId="2" borderId="0" xfId="262" applyFont="1" applyFill="1" applyBorder="1" applyAlignment="1"/>
    <xf numFmtId="0" fontId="6" fillId="2" borderId="4" xfId="262" applyFont="1" applyFill="1" applyBorder="1" applyAlignment="1">
      <alignment horizontal="center" vertical="center" wrapText="1"/>
    </xf>
    <xf numFmtId="43" fontId="11" fillId="2" borderId="4" xfId="311" applyNumberFormat="1" applyFont="1" applyFill="1" applyBorder="1" applyAlignment="1">
      <alignment horizontal="center" vertical="center" wrapText="1"/>
    </xf>
    <xf numFmtId="0" fontId="12" fillId="2" borderId="4" xfId="262" applyFont="1" applyFill="1" applyBorder="1" applyAlignment="1">
      <alignment horizontal="left" vertical="center" wrapText="1"/>
    </xf>
    <xf numFmtId="0" fontId="13" fillId="2" borderId="4" xfId="262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2" borderId="4" xfId="1" applyNumberFormat="1" applyFont="1" applyFill="1" applyBorder="1" applyAlignment="1">
      <alignment horizontal="left" vertical="center" wrapText="1"/>
    </xf>
    <xf numFmtId="10" fontId="6" fillId="2" borderId="4" xfId="262" applyNumberFormat="1" applyFont="1" applyFill="1" applyBorder="1" applyAlignment="1">
      <alignment horizontal="center" vertical="center" wrapText="1"/>
    </xf>
    <xf numFmtId="0" fontId="4" fillId="2" borderId="0" xfId="262" applyFont="1" applyFill="1" applyBorder="1" applyAlignment="1">
      <alignment horizontal="center" vertical="center"/>
    </xf>
    <xf numFmtId="0" fontId="4" fillId="2" borderId="0" xfId="262" applyFont="1" applyFill="1" applyBorder="1" applyAlignment="1"/>
    <xf numFmtId="10" fontId="14" fillId="2" borderId="4" xfId="148" applyNumberFormat="1" applyFont="1" applyFill="1" applyBorder="1" applyAlignment="1">
      <alignment horizontal="right" vertical="center" wrapText="1"/>
    </xf>
    <xf numFmtId="10" fontId="4" fillId="2" borderId="4" xfId="148" applyNumberFormat="1" applyFont="1" applyFill="1" applyBorder="1" applyAlignment="1">
      <alignment vertical="center" wrapText="1"/>
    </xf>
    <xf numFmtId="10" fontId="14" fillId="2" borderId="4" xfId="148" applyNumberFormat="1" applyFont="1" applyFill="1" applyBorder="1" applyAlignment="1">
      <alignment vertical="center" wrapText="1"/>
    </xf>
    <xf numFmtId="10" fontId="14" fillId="2" borderId="4" xfId="262" applyNumberFormat="1" applyFont="1" applyFill="1" applyBorder="1" applyAlignment="1">
      <alignment vertical="center" wrapText="1"/>
    </xf>
    <xf numFmtId="10" fontId="4" fillId="2" borderId="4" xfId="262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0" fillId="2" borderId="4" xfId="262" applyFont="1" applyFill="1" applyBorder="1" applyAlignment="1">
      <alignment horizontal="center" vertical="center" wrapText="1"/>
    </xf>
    <xf numFmtId="0" fontId="2" fillId="2" borderId="4" xfId="148" applyFont="1" applyFill="1" applyBorder="1" applyAlignment="1">
      <alignment horizontal="center" vertical="center" wrapText="1"/>
    </xf>
    <xf numFmtId="0" fontId="6" fillId="2" borderId="4" xfId="203" applyFont="1" applyFill="1" applyBorder="1" applyAlignment="1">
      <alignment vertical="center" wrapText="1"/>
    </xf>
    <xf numFmtId="0" fontId="2" fillId="2" borderId="1" xfId="148" applyFont="1" applyFill="1" applyBorder="1" applyAlignment="1">
      <alignment horizontal="center" vertical="center" wrapText="1"/>
    </xf>
    <xf numFmtId="0" fontId="2" fillId="2" borderId="3" xfId="148" applyFont="1" applyFill="1" applyBorder="1" applyAlignment="1">
      <alignment horizontal="center" vertical="center" wrapText="1"/>
    </xf>
    <xf numFmtId="0" fontId="2" fillId="2" borderId="1" xfId="148" applyFont="1" applyFill="1" applyBorder="1" applyAlignment="1">
      <alignment horizontal="left" vertical="center" wrapText="1"/>
    </xf>
    <xf numFmtId="0" fontId="2" fillId="2" borderId="3" xfId="148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2" fillId="2" borderId="5" xfId="148" applyFont="1" applyFill="1" applyBorder="1" applyAlignment="1">
      <alignment horizontal="center" vertical="center" wrapText="1"/>
    </xf>
    <xf numFmtId="9" fontId="2" fillId="2" borderId="4" xfId="148" applyNumberFormat="1" applyFont="1" applyFill="1" applyBorder="1" applyAlignment="1">
      <alignment horizontal="center" vertical="center" wrapText="1"/>
    </xf>
    <xf numFmtId="177" fontId="2" fillId="2" borderId="4" xfId="148" applyNumberFormat="1" applyFont="1" applyFill="1" applyBorder="1" applyAlignment="1">
      <alignment horizontal="center" vertical="center" wrapText="1"/>
    </xf>
    <xf numFmtId="0" fontId="16" fillId="2" borderId="4" xfId="148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8" fontId="2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0" fontId="3" fillId="2" borderId="4" xfId="169" applyNumberFormat="1" applyFont="1" applyFill="1" applyBorder="1" applyAlignment="1">
      <alignment horizontal="center" vertical="center" wrapText="1"/>
    </xf>
    <xf numFmtId="0" fontId="3" fillId="2" borderId="4" xfId="201" applyNumberFormat="1" applyFont="1" applyFill="1" applyBorder="1" applyAlignment="1">
      <alignment horizontal="center" vertical="center" wrapText="1"/>
    </xf>
    <xf numFmtId="0" fontId="3" fillId="2" borderId="3" xfId="201" applyNumberFormat="1" applyFont="1" applyFill="1" applyBorder="1" applyAlignment="1">
      <alignment horizontal="center" vertical="center" wrapText="1"/>
    </xf>
    <xf numFmtId="9" fontId="3" fillId="2" borderId="4" xfId="201" applyNumberFormat="1" applyFont="1" applyFill="1" applyBorder="1" applyAlignment="1">
      <alignment horizontal="center" vertical="center" wrapText="1"/>
    </xf>
    <xf numFmtId="0" fontId="3" fillId="2" borderId="3" xfId="148" applyFont="1" applyFill="1" applyBorder="1" applyAlignment="1">
      <alignment horizontal="center" vertical="center" wrapText="1"/>
    </xf>
    <xf numFmtId="0" fontId="3" fillId="2" borderId="4" xfId="148" applyFont="1" applyFill="1" applyBorder="1" applyAlignment="1">
      <alignment horizontal="center" vertical="center" wrapText="1"/>
    </xf>
    <xf numFmtId="0" fontId="3" fillId="2" borderId="4" xfId="148" applyNumberFormat="1" applyFont="1" applyFill="1" applyBorder="1" applyAlignment="1" applyProtection="1">
      <alignment horizontal="center" vertical="center" wrapText="1"/>
    </xf>
    <xf numFmtId="9" fontId="3" fillId="2" borderId="4" xfId="148" applyNumberFormat="1" applyFont="1" applyFill="1" applyBorder="1" applyAlignment="1">
      <alignment horizontal="center" vertical="center" wrapText="1"/>
    </xf>
    <xf numFmtId="9" fontId="3" fillId="2" borderId="3" xfId="148" applyNumberFormat="1" applyFont="1" applyFill="1" applyBorder="1" applyAlignment="1">
      <alignment horizontal="center" vertical="center" wrapText="1"/>
    </xf>
    <xf numFmtId="178" fontId="3" fillId="2" borderId="4" xfId="215" applyNumberFormat="1" applyFont="1" applyFill="1" applyBorder="1" applyAlignment="1" applyProtection="1">
      <alignment horizontal="center" vertical="center" wrapText="1"/>
    </xf>
    <xf numFmtId="177" fontId="3" fillId="2" borderId="3" xfId="148" applyNumberFormat="1" applyFont="1" applyFill="1" applyBorder="1" applyAlignment="1">
      <alignment horizontal="center" vertical="center" wrapText="1"/>
    </xf>
    <xf numFmtId="177" fontId="3" fillId="2" borderId="2" xfId="148" applyNumberFormat="1" applyFont="1" applyFill="1" applyBorder="1" applyAlignment="1">
      <alignment horizontal="center" vertical="center" wrapText="1"/>
    </xf>
    <xf numFmtId="176" fontId="3" fillId="2" borderId="4" xfId="148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7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10" fontId="4" fillId="2" borderId="0" xfId="0" applyNumberFormat="1" applyFont="1" applyFill="1" applyBorder="1" applyAlignment="1">
      <alignment vertical="center" wrapText="1"/>
    </xf>
    <xf numFmtId="0" fontId="19" fillId="2" borderId="0" xfId="262" applyFont="1" applyFill="1" applyAlignment="1">
      <alignment horizontal="left" vertical="center"/>
    </xf>
    <xf numFmtId="0" fontId="3" fillId="2" borderId="0" xfId="262" applyFont="1" applyFill="1">
      <alignment vertical="center"/>
    </xf>
    <xf numFmtId="0" fontId="18" fillId="2" borderId="0" xfId="0" applyFont="1" applyFill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178" fontId="16" fillId="2" borderId="4" xfId="0" applyNumberFormat="1" applyFont="1" applyFill="1" applyBorder="1" applyAlignment="1">
      <alignment horizontal="center" vertical="center" wrapText="1"/>
    </xf>
    <xf numFmtId="0" fontId="18" fillId="2" borderId="4" xfId="463" applyFont="1" applyFill="1" applyBorder="1" applyAlignment="1">
      <alignment horizontal="left" vertical="center" wrapText="1"/>
    </xf>
    <xf numFmtId="0" fontId="18" fillId="2" borderId="4" xfId="471" applyFont="1" applyFill="1" applyBorder="1" applyAlignment="1">
      <alignment horizontal="left" vertical="center" wrapText="1"/>
    </xf>
    <xf numFmtId="0" fontId="18" fillId="2" borderId="0" xfId="0" applyFont="1" applyFill="1">
      <alignment vertical="center"/>
    </xf>
    <xf numFmtId="0" fontId="6" fillId="2" borderId="1" xfId="148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wrapText="1" indent="2"/>
    </xf>
    <xf numFmtId="0" fontId="24" fillId="2" borderId="0" xfId="0" applyFont="1" applyFill="1" applyAlignment="1">
      <alignment horizontal="left" vertical="center" indent="2"/>
    </xf>
    <xf numFmtId="0" fontId="6" fillId="2" borderId="2" xfId="148" applyFont="1" applyFill="1" applyBorder="1" applyAlignment="1">
      <alignment horizontal="center" vertical="center" wrapText="1"/>
    </xf>
    <xf numFmtId="0" fontId="6" fillId="2" borderId="4" xfId="148" applyFont="1" applyFill="1" applyBorder="1" applyAlignment="1">
      <alignment horizontal="center" vertical="center" wrapText="1"/>
    </xf>
    <xf numFmtId="177" fontId="6" fillId="2" borderId="4" xfId="296" applyNumberFormat="1" applyFont="1" applyFill="1" applyBorder="1" applyAlignment="1">
      <alignment horizontal="center" vertical="center" wrapText="1"/>
    </xf>
    <xf numFmtId="177" fontId="3" fillId="2" borderId="4" xfId="159" applyNumberFormat="1" applyFont="1" applyFill="1" applyBorder="1" applyAlignment="1">
      <alignment horizontal="center" vertical="center" wrapText="1"/>
    </xf>
    <xf numFmtId="177" fontId="6" fillId="2" borderId="4" xfId="159" applyNumberFormat="1" applyFont="1" applyFill="1" applyBorder="1" applyAlignment="1">
      <alignment horizontal="center" vertical="center"/>
    </xf>
    <xf numFmtId="0" fontId="6" fillId="2" borderId="4" xfId="298" applyNumberFormat="1" applyFont="1" applyFill="1" applyBorder="1" applyAlignment="1" applyProtection="1">
      <alignment horizontal="center" vertical="center" wrapText="1"/>
    </xf>
    <xf numFmtId="0" fontId="6" fillId="2" borderId="4" xfId="206" applyNumberFormat="1" applyFont="1" applyFill="1" applyBorder="1" applyAlignment="1" applyProtection="1">
      <alignment horizontal="center" vertical="center" wrapText="1"/>
    </xf>
    <xf numFmtId="177" fontId="6" fillId="2" borderId="4" xfId="296" applyNumberFormat="1" applyFont="1" applyFill="1" applyBorder="1" applyAlignment="1" applyProtection="1">
      <alignment horizontal="center" vertical="center" wrapText="1"/>
    </xf>
    <xf numFmtId="0" fontId="6" fillId="2" borderId="4" xfId="207" applyNumberFormat="1" applyFont="1" applyFill="1" applyBorder="1" applyAlignment="1" applyProtection="1">
      <alignment horizontal="center" vertical="center" wrapText="1"/>
    </xf>
    <xf numFmtId="0" fontId="6" fillId="2" borderId="4" xfId="208" applyNumberFormat="1" applyFont="1" applyFill="1" applyBorder="1" applyAlignment="1" applyProtection="1">
      <alignment horizontal="center" vertical="center" wrapText="1"/>
    </xf>
    <xf numFmtId="0" fontId="6" fillId="2" borderId="4" xfId="296" applyNumberFormat="1" applyFont="1" applyFill="1" applyBorder="1" applyAlignment="1" applyProtection="1">
      <alignment horizontal="center" vertical="center" wrapText="1"/>
    </xf>
    <xf numFmtId="0" fontId="6" fillId="2" borderId="4" xfId="152" applyNumberFormat="1" applyFont="1" applyFill="1" applyBorder="1" applyAlignment="1" applyProtection="1">
      <alignment horizontal="center" vertical="center" wrapText="1"/>
    </xf>
    <xf numFmtId="49" fontId="3" fillId="2" borderId="4" xfId="159" applyNumberFormat="1" applyFont="1" applyFill="1" applyBorder="1" applyAlignment="1">
      <alignment horizontal="center" vertical="center" wrapText="1"/>
    </xf>
    <xf numFmtId="0" fontId="3" fillId="2" borderId="4" xfId="116" applyFont="1" applyFill="1" applyBorder="1" applyAlignment="1">
      <alignment horizontal="center" vertical="center" wrapText="1"/>
    </xf>
    <xf numFmtId="0" fontId="6" fillId="2" borderId="5" xfId="148" applyFont="1" applyFill="1" applyBorder="1" applyAlignment="1">
      <alignment horizontal="center" vertical="center" wrapText="1"/>
    </xf>
    <xf numFmtId="0" fontId="6" fillId="2" borderId="4" xfId="305" applyFont="1" applyFill="1" applyBorder="1" applyAlignment="1">
      <alignment horizontal="center" vertical="center"/>
    </xf>
    <xf numFmtId="0" fontId="6" fillId="2" borderId="4" xfId="202" applyNumberFormat="1" applyFont="1" applyFill="1" applyBorder="1" applyAlignment="1">
      <alignment horizontal="center" vertical="center" wrapText="1"/>
    </xf>
    <xf numFmtId="178" fontId="6" fillId="2" borderId="4" xfId="308" applyNumberFormat="1" applyFont="1" applyFill="1" applyBorder="1" applyAlignment="1">
      <alignment horizontal="center" vertical="center" wrapText="1"/>
    </xf>
    <xf numFmtId="178" fontId="6" fillId="2" borderId="4" xfId="148" applyNumberFormat="1" applyFont="1" applyFill="1" applyBorder="1" applyAlignment="1">
      <alignment horizontal="center" vertical="center" wrapText="1"/>
    </xf>
    <xf numFmtId="178" fontId="6" fillId="2" borderId="4" xfId="300" applyNumberFormat="1" applyFont="1" applyFill="1" applyBorder="1" applyAlignment="1">
      <alignment horizontal="center" vertical="center" wrapText="1"/>
    </xf>
    <xf numFmtId="0" fontId="6" fillId="2" borderId="4" xfId="202" applyFont="1" applyFill="1" applyBorder="1" applyAlignment="1">
      <alignment horizontal="center" vertical="center" wrapText="1"/>
    </xf>
    <xf numFmtId="0" fontId="6" fillId="2" borderId="3" xfId="148" applyFont="1" applyFill="1" applyBorder="1" applyAlignment="1">
      <alignment horizontal="left" vertical="center" wrapText="1"/>
    </xf>
    <xf numFmtId="0" fontId="6" fillId="2" borderId="4" xfId="202" applyFont="1" applyFill="1" applyBorder="1" applyAlignment="1">
      <alignment horizontal="center" vertical="center"/>
    </xf>
    <xf numFmtId="9" fontId="6" fillId="2" borderId="4" xfId="302" applyNumberFormat="1" applyFont="1" applyFill="1" applyBorder="1" applyAlignment="1">
      <alignment horizontal="center" vertical="center" wrapText="1"/>
    </xf>
    <xf numFmtId="0" fontId="6" fillId="2" borderId="4" xfId="302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78" fontId="2" fillId="2" borderId="4" xfId="0" applyNumberFormat="1" applyFont="1" applyFill="1" applyBorder="1" applyAlignment="1">
      <alignment horizontal="center" vertical="center" wrapText="1"/>
    </xf>
    <xf numFmtId="0" fontId="6" fillId="2" borderId="1" xfId="148" applyFont="1" applyFill="1" applyBorder="1" applyAlignment="1">
      <alignment horizontal="center" vertical="center" wrapText="1"/>
    </xf>
    <xf numFmtId="0" fontId="6" fillId="2" borderId="3" xfId="148" applyFont="1" applyFill="1" applyBorder="1" applyAlignment="1">
      <alignment horizontal="center" vertical="center" wrapText="1"/>
    </xf>
    <xf numFmtId="0" fontId="6" fillId="2" borderId="1" xfId="148" applyFont="1" applyFill="1" applyBorder="1" applyAlignment="1">
      <alignment horizontal="left" vertical="center" wrapText="1"/>
    </xf>
    <xf numFmtId="0" fontId="6" fillId="2" borderId="3" xfId="148" applyFont="1" applyFill="1" applyBorder="1" applyAlignment="1">
      <alignment horizontal="left" vertical="center" wrapText="1"/>
    </xf>
    <xf numFmtId="0" fontId="6" fillId="2" borderId="4" xfId="148" applyFont="1" applyFill="1" applyBorder="1" applyAlignment="1">
      <alignment horizontal="center" vertical="center" wrapText="1"/>
    </xf>
    <xf numFmtId="0" fontId="20" fillId="2" borderId="0" xfId="262" applyFont="1" applyFill="1" applyAlignment="1">
      <alignment horizontal="center" vertical="center"/>
    </xf>
    <xf numFmtId="0" fontId="20" fillId="2" borderId="0" xfId="262" applyFont="1" applyFill="1" applyAlignment="1">
      <alignment horizontal="center" vertical="center" wrapText="1"/>
    </xf>
    <xf numFmtId="0" fontId="6" fillId="2" borderId="4" xfId="262" applyFont="1" applyFill="1" applyBorder="1" applyAlignment="1">
      <alignment horizontal="center" vertical="center"/>
    </xf>
    <xf numFmtId="10" fontId="6" fillId="2" borderId="4" xfId="262" applyNumberFormat="1" applyFont="1" applyFill="1" applyBorder="1" applyAlignment="1">
      <alignment horizontal="center" vertical="center"/>
    </xf>
    <xf numFmtId="0" fontId="10" fillId="2" borderId="4" xfId="262" applyFont="1" applyFill="1" applyBorder="1" applyAlignment="1">
      <alignment horizontal="center" vertical="center" wrapText="1"/>
    </xf>
    <xf numFmtId="0" fontId="2" fillId="2" borderId="1" xfId="148" applyFont="1" applyFill="1" applyBorder="1" applyAlignment="1">
      <alignment horizontal="center" vertical="center" wrapText="1"/>
    </xf>
    <xf numFmtId="0" fontId="2" fillId="2" borderId="2" xfId="148" applyFont="1" applyFill="1" applyBorder="1" applyAlignment="1">
      <alignment horizontal="center" vertical="center" wrapText="1"/>
    </xf>
    <xf numFmtId="0" fontId="2" fillId="2" borderId="4" xfId="148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0" xfId="148" applyFont="1" applyFill="1" applyAlignment="1">
      <alignment horizontal="left" vertical="center" wrapText="1"/>
    </xf>
    <xf numFmtId="0" fontId="6" fillId="2" borderId="4" xfId="203" applyFont="1" applyFill="1" applyBorder="1" applyAlignment="1">
      <alignment vertical="center" wrapText="1"/>
    </xf>
    <xf numFmtId="0" fontId="4" fillId="2" borderId="6" xfId="148" applyFont="1" applyFill="1" applyBorder="1" applyAlignment="1">
      <alignment horizontal="center" vertical="center" wrapText="1"/>
    </xf>
    <xf numFmtId="0" fontId="4" fillId="2" borderId="4" xfId="148" applyFont="1" applyFill="1" applyBorder="1" applyAlignment="1">
      <alignment horizontal="center" vertical="center" wrapText="1"/>
    </xf>
    <xf numFmtId="0" fontId="6" fillId="2" borderId="1" xfId="203" applyFont="1" applyFill="1" applyBorder="1" applyAlignment="1">
      <alignment horizontal="center" vertical="center" wrapText="1"/>
    </xf>
    <xf numFmtId="0" fontId="6" fillId="2" borderId="3" xfId="203" applyFont="1" applyFill="1" applyBorder="1" applyAlignment="1">
      <alignment horizontal="center" vertical="center" wrapText="1"/>
    </xf>
    <xf numFmtId="0" fontId="6" fillId="2" borderId="1" xfId="148" applyNumberFormat="1" applyFont="1" applyFill="1" applyBorder="1" applyAlignment="1" applyProtection="1">
      <alignment horizontal="center" vertical="center" wrapText="1"/>
    </xf>
    <xf numFmtId="0" fontId="6" fillId="2" borderId="3" xfId="148" applyNumberFormat="1" applyFont="1" applyFill="1" applyBorder="1" applyAlignment="1" applyProtection="1">
      <alignment horizontal="center" vertical="center" wrapText="1"/>
    </xf>
    <xf numFmtId="49" fontId="3" fillId="2" borderId="1" xfId="306" applyNumberFormat="1" applyFont="1" applyFill="1" applyBorder="1" applyAlignment="1">
      <alignment horizontal="center" vertical="center" wrapText="1"/>
    </xf>
    <xf numFmtId="49" fontId="3" fillId="2" borderId="3" xfId="306" applyNumberFormat="1" applyFont="1" applyFill="1" applyBorder="1" applyAlignment="1">
      <alignment horizontal="center" vertical="center" wrapText="1"/>
    </xf>
    <xf numFmtId="0" fontId="3" fillId="2" borderId="1" xfId="306" applyFont="1" applyFill="1" applyBorder="1" applyAlignment="1">
      <alignment horizontal="center" vertical="center" wrapText="1"/>
    </xf>
    <xf numFmtId="0" fontId="3" fillId="2" borderId="3" xfId="306" applyFont="1" applyFill="1" applyBorder="1" applyAlignment="1">
      <alignment horizontal="center" vertical="center" wrapText="1"/>
    </xf>
    <xf numFmtId="0" fontId="3" fillId="2" borderId="1" xfId="203" applyFont="1" applyFill="1" applyBorder="1" applyAlignment="1">
      <alignment horizontal="center" vertical="center" wrapText="1"/>
    </xf>
    <xf numFmtId="0" fontId="3" fillId="2" borderId="3" xfId="203" applyFont="1" applyFill="1" applyBorder="1" applyAlignment="1">
      <alignment horizontal="center" vertical="center" wrapText="1"/>
    </xf>
    <xf numFmtId="0" fontId="6" fillId="2" borderId="1" xfId="306" applyFont="1" applyFill="1" applyBorder="1" applyAlignment="1">
      <alignment horizontal="center" vertical="center"/>
    </xf>
    <xf numFmtId="0" fontId="6" fillId="2" borderId="3" xfId="306" applyFont="1" applyFill="1" applyBorder="1" applyAlignment="1">
      <alignment horizontal="center" vertical="center"/>
    </xf>
    <xf numFmtId="49" fontId="3" fillId="2" borderId="1" xfId="459" applyNumberFormat="1" applyFont="1" applyFill="1" applyBorder="1" applyAlignment="1">
      <alignment horizontal="center" vertical="center" wrapText="1"/>
    </xf>
    <xf numFmtId="49" fontId="3" fillId="2" borderId="3" xfId="459" applyNumberFormat="1" applyFont="1" applyFill="1" applyBorder="1" applyAlignment="1">
      <alignment horizontal="center" vertical="center" wrapText="1"/>
    </xf>
    <xf numFmtId="177" fontId="3" fillId="2" borderId="1" xfId="306" applyNumberFormat="1" applyFont="1" applyFill="1" applyBorder="1" applyAlignment="1">
      <alignment horizontal="center" vertical="center" wrapText="1"/>
    </xf>
    <xf numFmtId="177" fontId="3" fillId="2" borderId="3" xfId="306" applyNumberFormat="1" applyFont="1" applyFill="1" applyBorder="1" applyAlignment="1">
      <alignment horizontal="center" vertical="center" wrapText="1"/>
    </xf>
    <xf numFmtId="0" fontId="6" fillId="2" borderId="4" xfId="306" applyFont="1" applyFill="1" applyBorder="1" applyAlignment="1">
      <alignment horizontal="center" vertical="center"/>
    </xf>
    <xf numFmtId="0" fontId="6" fillId="2" borderId="1" xfId="148" applyFont="1" applyFill="1" applyBorder="1" applyAlignment="1">
      <alignment horizontal="center" vertical="center" wrapText="1"/>
    </xf>
    <xf numFmtId="0" fontId="6" fillId="2" borderId="3" xfId="148" applyFont="1" applyFill="1" applyBorder="1" applyAlignment="1">
      <alignment horizontal="center" vertical="center" wrapText="1"/>
    </xf>
    <xf numFmtId="0" fontId="2" fillId="2" borderId="4" xfId="148" applyFont="1" applyFill="1" applyBorder="1" applyAlignment="1">
      <alignment horizontal="left" vertical="center" wrapText="1"/>
    </xf>
    <xf numFmtId="178" fontId="2" fillId="2" borderId="4" xfId="0" applyNumberFormat="1" applyFont="1" applyFill="1" applyBorder="1" applyAlignment="1">
      <alignment horizontal="center" vertical="center" wrapText="1"/>
    </xf>
    <xf numFmtId="0" fontId="6" fillId="2" borderId="4" xfId="148" applyFont="1" applyFill="1" applyBorder="1" applyAlignment="1">
      <alignment horizontal="left" vertical="top" wrapText="1"/>
    </xf>
    <xf numFmtId="0" fontId="2" fillId="2" borderId="8" xfId="148" applyFont="1" applyFill="1" applyBorder="1" applyAlignment="1">
      <alignment horizontal="center" vertical="center" wrapText="1"/>
    </xf>
    <xf numFmtId="0" fontId="2" fillId="2" borderId="10" xfId="148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" fillId="2" borderId="0" xfId="148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4" xfId="148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148" applyFont="1" applyFill="1" applyBorder="1" applyAlignment="1">
      <alignment horizontal="left" vertical="center" wrapText="1"/>
    </xf>
    <xf numFmtId="0" fontId="6" fillId="2" borderId="9" xfId="148" applyFont="1" applyFill="1" applyBorder="1" applyAlignment="1">
      <alignment horizontal="left" vertical="center" wrapText="1"/>
    </xf>
    <xf numFmtId="0" fontId="6" fillId="2" borderId="8" xfId="148" applyFont="1" applyFill="1" applyBorder="1" applyAlignment="1">
      <alignment horizontal="center" vertical="center" wrapText="1"/>
    </xf>
    <xf numFmtId="0" fontId="6" fillId="2" borderId="9" xfId="148" applyFont="1" applyFill="1" applyBorder="1" applyAlignment="1">
      <alignment horizontal="center" vertical="center" wrapText="1"/>
    </xf>
    <xf numFmtId="0" fontId="6" fillId="2" borderId="1" xfId="148" applyFont="1" applyFill="1" applyBorder="1" applyAlignment="1">
      <alignment horizontal="left" vertical="center" wrapText="1"/>
    </xf>
    <xf numFmtId="0" fontId="6" fillId="2" borderId="3" xfId="148" applyFont="1" applyFill="1" applyBorder="1" applyAlignment="1">
      <alignment horizontal="left" vertical="center" wrapText="1"/>
    </xf>
    <xf numFmtId="0" fontId="6" fillId="2" borderId="2" xfId="148" applyFont="1" applyFill="1" applyBorder="1" applyAlignment="1">
      <alignment horizontal="center" vertical="center" wrapText="1"/>
    </xf>
    <xf numFmtId="0" fontId="6" fillId="2" borderId="2" xfId="148" applyFont="1" applyFill="1" applyBorder="1" applyAlignment="1">
      <alignment horizontal="left" vertical="center" wrapText="1"/>
    </xf>
    <xf numFmtId="0" fontId="3" fillId="2" borderId="9" xfId="148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2" xfId="148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148" applyFont="1" applyFill="1" applyBorder="1" applyAlignment="1">
      <alignment horizontal="left" vertical="top" wrapText="1"/>
    </xf>
    <xf numFmtId="0" fontId="6" fillId="2" borderId="2" xfId="148" applyFont="1" applyFill="1" applyBorder="1" applyAlignment="1">
      <alignment horizontal="left" vertical="top" wrapText="1"/>
    </xf>
    <xf numFmtId="0" fontId="6" fillId="2" borderId="3" xfId="148" applyFont="1" applyFill="1" applyBorder="1" applyAlignment="1">
      <alignment horizontal="left" vertical="top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8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148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4" xfId="148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148" applyFont="1" applyFill="1" applyBorder="1" applyAlignment="1">
      <alignment horizontal="center" vertical="center" wrapText="1"/>
    </xf>
    <xf numFmtId="0" fontId="6" fillId="2" borderId="6" xfId="148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7" xfId="148" applyFont="1" applyFill="1" applyBorder="1" applyAlignment="1">
      <alignment horizontal="center" vertical="center" wrapText="1"/>
    </xf>
    <xf numFmtId="0" fontId="16" fillId="2" borderId="1" xfId="148" applyNumberFormat="1" applyFont="1" applyFill="1" applyBorder="1" applyAlignment="1">
      <alignment horizontal="left" vertical="center" wrapText="1"/>
    </xf>
    <xf numFmtId="0" fontId="16" fillId="2" borderId="3" xfId="148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1" xfId="148" applyNumberFormat="1" applyFont="1" applyFill="1" applyBorder="1" applyAlignment="1" applyProtection="1">
      <alignment horizontal="center" vertical="center" wrapText="1"/>
    </xf>
    <xf numFmtId="0" fontId="3" fillId="2" borderId="3" xfId="148" applyNumberFormat="1" applyFont="1" applyFill="1" applyBorder="1" applyAlignment="1" applyProtection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2" fillId="2" borderId="1" xfId="148" applyFont="1" applyFill="1" applyBorder="1" applyAlignment="1">
      <alignment horizontal="left" vertical="center" wrapText="1"/>
    </xf>
    <xf numFmtId="0" fontId="2" fillId="2" borderId="3" xfId="148" applyFont="1" applyFill="1" applyBorder="1" applyAlignment="1">
      <alignment horizontal="left" vertical="center" wrapText="1"/>
    </xf>
    <xf numFmtId="0" fontId="2" fillId="2" borderId="0" xfId="148" applyFont="1" applyFill="1" applyAlignment="1">
      <alignment horizontal="left" vertical="center" wrapText="1"/>
    </xf>
    <xf numFmtId="0" fontId="2" fillId="2" borderId="4" xfId="148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4" fillId="2" borderId="1" xfId="148" applyFont="1" applyFill="1" applyBorder="1" applyAlignment="1">
      <alignment horizontal="left" vertical="center" wrapText="1"/>
    </xf>
    <xf numFmtId="0" fontId="4" fillId="2" borderId="3" xfId="148" applyFont="1" applyFill="1" applyBorder="1" applyAlignment="1">
      <alignment horizontal="left" vertical="center" wrapText="1"/>
    </xf>
    <xf numFmtId="0" fontId="2" fillId="2" borderId="1" xfId="148" applyFont="1" applyFill="1" applyBorder="1" applyAlignment="1">
      <alignment horizontal="left" vertical="top" wrapText="1"/>
    </xf>
    <xf numFmtId="0" fontId="2" fillId="2" borderId="2" xfId="148" applyFont="1" applyFill="1" applyBorder="1" applyAlignment="1">
      <alignment horizontal="left" vertical="top" wrapText="1"/>
    </xf>
    <xf numFmtId="0" fontId="2" fillId="2" borderId="3" xfId="148" applyFont="1" applyFill="1" applyBorder="1" applyAlignment="1">
      <alignment horizontal="left" vertical="top" wrapText="1"/>
    </xf>
  </cellXfs>
  <cellStyles count="479">
    <cellStyle name="常规" xfId="0" builtinId="0"/>
    <cellStyle name="常规 10" xfId="173"/>
    <cellStyle name="常规 10 2" xfId="423"/>
    <cellStyle name="常规 11" xfId="119"/>
    <cellStyle name="常规 11 2" xfId="428"/>
    <cellStyle name="常规 12" xfId="116"/>
    <cellStyle name="常规 12 2" xfId="361"/>
    <cellStyle name="常规 13" xfId="107"/>
    <cellStyle name="常规 13 2" xfId="362"/>
    <cellStyle name="常规 14" xfId="133"/>
    <cellStyle name="常规 14 2" xfId="422"/>
    <cellStyle name="常规 15" xfId="169"/>
    <cellStyle name="常规 15 2" xfId="455"/>
    <cellStyle name="常规 16" xfId="182"/>
    <cellStyle name="常规 16 2" xfId="369"/>
    <cellStyle name="常规 17" xfId="200"/>
    <cellStyle name="常规 17 2" xfId="372"/>
    <cellStyle name="常规 18" xfId="202"/>
    <cellStyle name="常规 18 2" xfId="374"/>
    <cellStyle name="常规 19" xfId="204"/>
    <cellStyle name="常规 19 2" xfId="367"/>
    <cellStyle name="常规 2" xfId="148"/>
    <cellStyle name="常规 2 10" xfId="206"/>
    <cellStyle name="常规 2 11" xfId="207"/>
    <cellStyle name="常规 2 12" xfId="208"/>
    <cellStyle name="常规 2 13" xfId="152"/>
    <cellStyle name="常规 2 14" xfId="209"/>
    <cellStyle name="常规 2 15" xfId="211"/>
    <cellStyle name="常规 2 16" xfId="213"/>
    <cellStyle name="常规 2 17" xfId="215"/>
    <cellStyle name="常规 2 18" xfId="161"/>
    <cellStyle name="常规 2 19" xfId="217"/>
    <cellStyle name="常规 2 2" xfId="174"/>
    <cellStyle name="常规 2 2 10" xfId="104"/>
    <cellStyle name="常规 2 2 11" xfId="102"/>
    <cellStyle name="常规 2 2 12" xfId="134"/>
    <cellStyle name="常规 2 2 13" xfId="97"/>
    <cellStyle name="常规 2 2 14" xfId="95"/>
    <cellStyle name="常规 2 2 15" xfId="352"/>
    <cellStyle name="常规 2 2 16" xfId="472"/>
    <cellStyle name="常规 2 2 17" xfId="477"/>
    <cellStyle name="常规 2 2 2" xfId="144"/>
    <cellStyle name="常规 2 2 2 10" xfId="310"/>
    <cellStyle name="常规 2 2 2 11" xfId="355"/>
    <cellStyle name="常规 2 2 2 12" xfId="464"/>
    <cellStyle name="常规 2 2 2 13" xfId="466"/>
    <cellStyle name="常规 2 2 2 2" xfId="157"/>
    <cellStyle name="常规 2 2 2 3" xfId="103"/>
    <cellStyle name="常规 2 2 2 4" xfId="101"/>
    <cellStyle name="常规 2 2 2 5" xfId="99"/>
    <cellStyle name="常规 2 2 2 6" xfId="96"/>
    <cellStyle name="常规 2 2 2 7" xfId="94"/>
    <cellStyle name="常规 2 2 2 8" xfId="93"/>
    <cellStyle name="常规 2 2 2 9" xfId="92"/>
    <cellStyle name="常规 2 2 3" xfId="154"/>
    <cellStyle name="常规 2 2 4" xfId="135"/>
    <cellStyle name="常规 2 2 5" xfId="120"/>
    <cellStyle name="常规 2 2 6" xfId="250"/>
    <cellStyle name="常规 2 2 7" xfId="253"/>
    <cellStyle name="常规 2 2 7 2" xfId="449"/>
    <cellStyle name="常规 2 2 8" xfId="256"/>
    <cellStyle name="常规 2 2 9" xfId="149"/>
    <cellStyle name="常规 2 20" xfId="210"/>
    <cellStyle name="常规 2 21" xfId="212"/>
    <cellStyle name="常规 2 22" xfId="214"/>
    <cellStyle name="常规 2 23" xfId="160"/>
    <cellStyle name="常规 2 24" xfId="216"/>
    <cellStyle name="常规 2 25" xfId="128"/>
    <cellStyle name="常规 2 26" xfId="84"/>
    <cellStyle name="常规 2 27" xfId="82"/>
    <cellStyle name="常规 2 28" xfId="163"/>
    <cellStyle name="常规 2 29" xfId="126"/>
    <cellStyle name="常规 2 3" xfId="186"/>
    <cellStyle name="常规 2 30" xfId="127"/>
    <cellStyle name="常规 2 31" xfId="83"/>
    <cellStyle name="常规 2 32" xfId="81"/>
    <cellStyle name="常规 2 33" xfId="162"/>
    <cellStyle name="常规 2 34" xfId="125"/>
    <cellStyle name="常规 2 35" xfId="111"/>
    <cellStyle name="常规 2 36" xfId="172"/>
    <cellStyle name="常规 2 37" xfId="185"/>
    <cellStyle name="常规 2 38" xfId="197"/>
    <cellStyle name="常规 2 39" xfId="199"/>
    <cellStyle name="常规 2 4" xfId="80"/>
    <cellStyle name="常规 2 40" xfId="110"/>
    <cellStyle name="常规 2 41" xfId="171"/>
    <cellStyle name="常规 2 42" xfId="184"/>
    <cellStyle name="常规 2 43" xfId="196"/>
    <cellStyle name="常规 2 44" xfId="198"/>
    <cellStyle name="常规 2 45" xfId="78"/>
    <cellStyle name="常规 2 46" xfId="117"/>
    <cellStyle name="常规 2 47" xfId="114"/>
    <cellStyle name="常规 2 48" xfId="105"/>
    <cellStyle name="常规 2 49" xfId="131"/>
    <cellStyle name="常规 2 5" xfId="77"/>
    <cellStyle name="常规 2 5 10" xfId="158"/>
    <cellStyle name="常规 2 5 11" xfId="147"/>
    <cellStyle name="常规 2 5 12" xfId="143"/>
    <cellStyle name="常规 2 5 13" xfId="138"/>
    <cellStyle name="常规 2 5 14" xfId="175"/>
    <cellStyle name="常规 2 5 15" xfId="188"/>
    <cellStyle name="常规 2 5 16" xfId="71"/>
    <cellStyle name="常规 2 5 17" xfId="69"/>
    <cellStyle name="常规 2 5 18" xfId="67"/>
    <cellStyle name="常规 2 5 19" xfId="65"/>
    <cellStyle name="常规 2 5 2" xfId="63"/>
    <cellStyle name="常规 2 5 20" xfId="187"/>
    <cellStyle name="常规 2 5 21" xfId="70"/>
    <cellStyle name="常规 2 5 22" xfId="68"/>
    <cellStyle name="常规 2 5 23" xfId="66"/>
    <cellStyle name="常规 2 5 24" xfId="64"/>
    <cellStyle name="常规 2 5 25" xfId="113"/>
    <cellStyle name="常规 2 5 26" xfId="109"/>
    <cellStyle name="常规 2 5 27" xfId="130"/>
    <cellStyle name="常规 2 5 28" xfId="165"/>
    <cellStyle name="常规 2 5 29" xfId="178"/>
    <cellStyle name="常规 2 5 3" xfId="62"/>
    <cellStyle name="常规 2 5 30" xfId="112"/>
    <cellStyle name="常规 2 5 31" xfId="108"/>
    <cellStyle name="常规 2 5 32" xfId="129"/>
    <cellStyle name="常规 2 5 33" xfId="164"/>
    <cellStyle name="常规 2 5 34" xfId="177"/>
    <cellStyle name="常规 2 5 35" xfId="192"/>
    <cellStyle name="常规 2 5 36" xfId="167"/>
    <cellStyle name="常规 2 5 37" xfId="180"/>
    <cellStyle name="常规 2 5 38" xfId="194"/>
    <cellStyle name="常规 2 5 39" xfId="340"/>
    <cellStyle name="常规 2 5 4" xfId="61"/>
    <cellStyle name="常规 2 5 40" xfId="191"/>
    <cellStyle name="常规 2 5 41" xfId="166"/>
    <cellStyle name="常规 2 5 42" xfId="179"/>
    <cellStyle name="常规 2 5 43" xfId="193"/>
    <cellStyle name="常规 2 5 44" xfId="339"/>
    <cellStyle name="常规 2 5 45" xfId="342"/>
    <cellStyle name="常规 2 5 46" xfId="327"/>
    <cellStyle name="常规 2 5 47" xfId="331"/>
    <cellStyle name="常规 2 5 48" xfId="90"/>
    <cellStyle name="常规 2 5 49" xfId="88"/>
    <cellStyle name="常规 2 5 5" xfId="218"/>
    <cellStyle name="常规 2 5 50" xfId="343"/>
    <cellStyle name="常规 2 5 51" xfId="328"/>
    <cellStyle name="常规 2 5 52" xfId="332"/>
    <cellStyle name="常规 2 5 53" xfId="91"/>
    <cellStyle name="常规 2 5 54" xfId="89"/>
    <cellStyle name="常规 2 5 55" xfId="87"/>
    <cellStyle name="常规 2 5 56" xfId="86"/>
    <cellStyle name="常规 2 5 57" xfId="85"/>
    <cellStyle name="常规 2 5 58" xfId="219"/>
    <cellStyle name="常规 2 5 59" xfId="450"/>
    <cellStyle name="常规 2 5 6" xfId="220"/>
    <cellStyle name="常规 2 5 60" xfId="453"/>
    <cellStyle name="常规 2 5 61" xfId="457"/>
    <cellStyle name="常规 2 5 62" xfId="460"/>
    <cellStyle name="常规 2 5 7" xfId="221"/>
    <cellStyle name="常规 2 5 8" xfId="222"/>
    <cellStyle name="常规 2 5 9" xfId="223"/>
    <cellStyle name="常规 2 50" xfId="79"/>
    <cellStyle name="常规 2 51" xfId="118"/>
    <cellStyle name="常规 2 52" xfId="115"/>
    <cellStyle name="常规 2 53" xfId="106"/>
    <cellStyle name="常规 2 54" xfId="132"/>
    <cellStyle name="常规 2 55" xfId="224"/>
    <cellStyle name="常规 2 56" xfId="226"/>
    <cellStyle name="常规 2 57" xfId="228"/>
    <cellStyle name="常规 2 58" xfId="230"/>
    <cellStyle name="常规 2 59" xfId="232"/>
    <cellStyle name="常规 2 6" xfId="234"/>
    <cellStyle name="常规 2 6 10" xfId="235"/>
    <cellStyle name="常规 2 6 11" xfId="237"/>
    <cellStyle name="常规 2 6 12" xfId="239"/>
    <cellStyle name="常规 2 6 13" xfId="241"/>
    <cellStyle name="常规 2 6 14" xfId="242"/>
    <cellStyle name="常规 2 6 15" xfId="243"/>
    <cellStyle name="常规 2 6 16" xfId="245"/>
    <cellStyle name="常规 2 6 17" xfId="247"/>
    <cellStyle name="常规 2 6 18" xfId="145"/>
    <cellStyle name="常规 2 6 19" xfId="155"/>
    <cellStyle name="常规 2 6 2" xfId="249"/>
    <cellStyle name="常规 2 6 20" xfId="244"/>
    <cellStyle name="常规 2 6 21" xfId="246"/>
    <cellStyle name="常规 2 6 22" xfId="248"/>
    <cellStyle name="常规 2 6 23" xfId="146"/>
    <cellStyle name="常规 2 6 24" xfId="156"/>
    <cellStyle name="常规 2 6 25" xfId="136"/>
    <cellStyle name="常规 2 6 26" xfId="121"/>
    <cellStyle name="常规 2 6 27" xfId="251"/>
    <cellStyle name="常规 2 6 28" xfId="254"/>
    <cellStyle name="常规 2 6 29" xfId="257"/>
    <cellStyle name="常规 2 6 3" xfId="259"/>
    <cellStyle name="常规 2 6 30" xfId="137"/>
    <cellStyle name="常规 2 6 31" xfId="122"/>
    <cellStyle name="常规 2 6 32" xfId="252"/>
    <cellStyle name="常规 2 6 33" xfId="255"/>
    <cellStyle name="常规 2 6 34" xfId="258"/>
    <cellStyle name="常规 2 6 35" xfId="150"/>
    <cellStyle name="常规 2 6 36" xfId="260"/>
    <cellStyle name="常规 2 6 37" xfId="140"/>
    <cellStyle name="常规 2 6 38" xfId="263"/>
    <cellStyle name="常规 2 6 39" xfId="265"/>
    <cellStyle name="常规 2 6 4" xfId="267"/>
    <cellStyle name="常规 2 6 40" xfId="151"/>
    <cellStyle name="常规 2 6 41" xfId="261"/>
    <cellStyle name="常规 2 6 42" xfId="141"/>
    <cellStyle name="常规 2 6 43" xfId="264"/>
    <cellStyle name="常规 2 6 44" xfId="266"/>
    <cellStyle name="常规 2 6 45" xfId="268"/>
    <cellStyle name="常规 2 6 46" xfId="271"/>
    <cellStyle name="常规 2 6 47" xfId="274"/>
    <cellStyle name="常规 2 6 48" xfId="278"/>
    <cellStyle name="常规 2 6 49" xfId="281"/>
    <cellStyle name="常规 2 6 5" xfId="284"/>
    <cellStyle name="常规 2 6 50" xfId="269"/>
    <cellStyle name="常规 2 6 51" xfId="272"/>
    <cellStyle name="常规 2 6 52" xfId="275"/>
    <cellStyle name="常规 2 6 53" xfId="279"/>
    <cellStyle name="常规 2 6 54" xfId="282"/>
    <cellStyle name="常规 2 6 55" xfId="285"/>
    <cellStyle name="常规 2 6 56" xfId="286"/>
    <cellStyle name="常规 2 6 57" xfId="287"/>
    <cellStyle name="常规 2 6 58" xfId="288"/>
    <cellStyle name="常规 2 6 59" xfId="454"/>
    <cellStyle name="常规 2 6 6" xfId="289"/>
    <cellStyle name="常规 2 6 60" xfId="458"/>
    <cellStyle name="常规 2 6 61" xfId="461"/>
    <cellStyle name="常规 2 6 7" xfId="236"/>
    <cellStyle name="常规 2 6 8" xfId="238"/>
    <cellStyle name="常规 2 6 9" xfId="240"/>
    <cellStyle name="常规 2 60" xfId="225"/>
    <cellStyle name="常规 2 61" xfId="227"/>
    <cellStyle name="常规 2 62" xfId="229"/>
    <cellStyle name="常规 2 63" xfId="231"/>
    <cellStyle name="常规 2 64" xfId="233"/>
    <cellStyle name="常规 2 65" xfId="290"/>
    <cellStyle name="常规 2 66" xfId="292"/>
    <cellStyle name="常规 2 67" xfId="293"/>
    <cellStyle name="常规 2 68" xfId="294"/>
    <cellStyle name="常规 2 69" xfId="295"/>
    <cellStyle name="常规 2 7" xfId="296"/>
    <cellStyle name="常规 2 7 2" xfId="270"/>
    <cellStyle name="常规 2 7 3" xfId="273"/>
    <cellStyle name="常规 2 7 4" xfId="276"/>
    <cellStyle name="常规 2 7 5" xfId="280"/>
    <cellStyle name="常规 2 7 6" xfId="283"/>
    <cellStyle name="常规 2 70" xfId="291"/>
    <cellStyle name="常规 2 71" xfId="452"/>
    <cellStyle name="常规 2 72" xfId="456"/>
    <cellStyle name="常规 2 73" xfId="462"/>
    <cellStyle name="常规 2 8" xfId="297"/>
    <cellStyle name="常规 2 9" xfId="298"/>
    <cellStyle name="常规 20" xfId="170"/>
    <cellStyle name="常规 20 2" xfId="363"/>
    <cellStyle name="常规 21" xfId="183"/>
    <cellStyle name="常规 21 2" xfId="411"/>
    <cellStyle name="常规 22" xfId="201"/>
    <cellStyle name="常规 22 2" xfId="364"/>
    <cellStyle name="常规 23" xfId="203"/>
    <cellStyle name="常规 23 2" xfId="459"/>
    <cellStyle name="常规 24" xfId="205"/>
    <cellStyle name="常规 24 2" xfId="370"/>
    <cellStyle name="常规 25" xfId="299"/>
    <cellStyle name="常规 25 2" xfId="375"/>
    <cellStyle name="常规 26" xfId="301"/>
    <cellStyle name="常规 26 2" xfId="376"/>
    <cellStyle name="常规 27" xfId="303"/>
    <cellStyle name="常规 27 2" xfId="377"/>
    <cellStyle name="常规 28" xfId="305"/>
    <cellStyle name="常规 28 2" xfId="378"/>
    <cellStyle name="常规 29" xfId="308"/>
    <cellStyle name="常规 29 2" xfId="382"/>
    <cellStyle name="常规 3" xfId="262"/>
    <cellStyle name="常规 3 10" xfId="100"/>
    <cellStyle name="常规 3 11" xfId="98"/>
    <cellStyle name="常规 3 12" xfId="353"/>
    <cellStyle name="常规 3 13" xfId="473"/>
    <cellStyle name="常规 3 14" xfId="478"/>
    <cellStyle name="常规 3 2" xfId="311"/>
    <cellStyle name="常规 3 2 2" xfId="354"/>
    <cellStyle name="常规 3 2 3" xfId="470"/>
    <cellStyle name="常规 3 2 4" xfId="476"/>
    <cellStyle name="常规 3 3" xfId="335"/>
    <cellStyle name="常规 3 3 10" xfId="153"/>
    <cellStyle name="常规 3 3 11" xfId="357"/>
    <cellStyle name="常规 3 3 12" xfId="469"/>
    <cellStyle name="常规 3 3 13" xfId="475"/>
    <cellStyle name="常规 3 3 2" xfId="139"/>
    <cellStyle name="常规 3 3 3" xfId="176"/>
    <cellStyle name="常规 3 3 4" xfId="189"/>
    <cellStyle name="常规 3 3 5" xfId="312"/>
    <cellStyle name="常规 3 3 6" xfId="76"/>
    <cellStyle name="常规 3 3 7" xfId="75"/>
    <cellStyle name="常规 3 3 8" xfId="74"/>
    <cellStyle name="常规 3 3 9" xfId="72"/>
    <cellStyle name="常规 3 4" xfId="337"/>
    <cellStyle name="常规 3 4 2" xfId="448"/>
    <cellStyle name="常规 3 5" xfId="313"/>
    <cellStyle name="常规 3 6" xfId="314"/>
    <cellStyle name="常规 3 6 2" xfId="451"/>
    <cellStyle name="常规 3 7" xfId="315"/>
    <cellStyle name="常规 3 8" xfId="316"/>
    <cellStyle name="常规 3 9" xfId="317"/>
    <cellStyle name="常规 30" xfId="300"/>
    <cellStyle name="常规 30 2" xfId="380"/>
    <cellStyle name="常规 31" xfId="302"/>
    <cellStyle name="常规 31 2" xfId="379"/>
    <cellStyle name="常规 32" xfId="304"/>
    <cellStyle name="常规 32 2" xfId="381"/>
    <cellStyle name="常规 33" xfId="306"/>
    <cellStyle name="常规 34" xfId="471"/>
    <cellStyle name="常规 35" xfId="318"/>
    <cellStyle name="常规 35 2" xfId="383"/>
    <cellStyle name="常规 36" xfId="321"/>
    <cellStyle name="常规 36 2" xfId="384"/>
    <cellStyle name="常规 39" xfId="324"/>
    <cellStyle name="常规 39 2" xfId="385"/>
    <cellStyle name="常规 4" xfId="142"/>
    <cellStyle name="常规 4 2" xfId="326"/>
    <cellStyle name="常规 4 2 2" xfId="356"/>
    <cellStyle name="常规 4 2 3" xfId="467"/>
    <cellStyle name="常规 4 2 4" xfId="465"/>
    <cellStyle name="常规 4 3" xfId="330"/>
    <cellStyle name="常规 4 3 2" xfId="358"/>
    <cellStyle name="常规 4 3 3" xfId="468"/>
    <cellStyle name="常规 4 3 4" xfId="474"/>
    <cellStyle name="常规 4 4" xfId="334"/>
    <cellStyle name="常规 4 4 10" xfId="336"/>
    <cellStyle name="常规 4 4 10 2" xfId="437"/>
    <cellStyle name="常规 4 4 11" xfId="338"/>
    <cellStyle name="常规 4 4 11 2" xfId="446"/>
    <cellStyle name="常规 4 4 12" xfId="366"/>
    <cellStyle name="常规 4 4 2" xfId="190"/>
    <cellStyle name="常规 4 4 2 2" xfId="395"/>
    <cellStyle name="常规 4 4 3" xfId="168"/>
    <cellStyle name="常规 4 4 3 2" xfId="394"/>
    <cellStyle name="常规 4 4 4" xfId="181"/>
    <cellStyle name="常规 4 4 4 2" xfId="396"/>
    <cellStyle name="常规 4 4 5" xfId="195"/>
    <cellStyle name="常规 4 4 5 2" xfId="412"/>
    <cellStyle name="常规 4 4 6" xfId="341"/>
    <cellStyle name="常规 4 4 6 2" xfId="410"/>
    <cellStyle name="常规 4 4 7" xfId="344"/>
    <cellStyle name="常规 4 4 7 2" xfId="413"/>
    <cellStyle name="常规 4 4 8" xfId="329"/>
    <cellStyle name="常规 4 4 8 2" xfId="409"/>
    <cellStyle name="常规 4 4 9" xfId="333"/>
    <cellStyle name="常规 4 4 9 2" xfId="438"/>
    <cellStyle name="常规 4 5" xfId="447"/>
    <cellStyle name="常规 40" xfId="319"/>
    <cellStyle name="常规 40 2" xfId="386"/>
    <cellStyle name="常规 41" xfId="322"/>
    <cellStyle name="常规 41 2" xfId="388"/>
    <cellStyle name="常规 44" xfId="325"/>
    <cellStyle name="常规 44 2" xfId="389"/>
    <cellStyle name="常规 46" xfId="345"/>
    <cellStyle name="常规 46 2" xfId="387"/>
    <cellStyle name="常规 49" xfId="347"/>
    <cellStyle name="常规 49 2" xfId="390"/>
    <cellStyle name="常规 5" xfId="463"/>
    <cellStyle name="常规 5 10" xfId="159"/>
    <cellStyle name="常规 5 11" xfId="348"/>
    <cellStyle name="常规 5 12" xfId="349"/>
    <cellStyle name="常规 5 13" xfId="350"/>
    <cellStyle name="常规 5 14" xfId="351"/>
    <cellStyle name="常规 5 15" xfId="359"/>
    <cellStyle name="常规 5 2" xfId="73"/>
    <cellStyle name="常规 5 2 10" xfId="307"/>
    <cellStyle name="常规 5 2 10 2" xfId="436"/>
    <cellStyle name="常规 5 2 11" xfId="309"/>
    <cellStyle name="常规 5 2 12" xfId="320"/>
    <cellStyle name="常规 5 2 13" xfId="323"/>
    <cellStyle name="常规 5 2 14" xfId="60"/>
    <cellStyle name="常规 5 2 15" xfId="59"/>
    <cellStyle name="常规 5 2 16" xfId="58"/>
    <cellStyle name="常规 5 2 17" xfId="57"/>
    <cellStyle name="常规 5 2 18" xfId="56"/>
    <cellStyle name="常规 5 2 19" xfId="365"/>
    <cellStyle name="常规 5 2 2" xfId="55"/>
    <cellStyle name="常规 5 2 2 10" xfId="277"/>
    <cellStyle name="常规 5 2 2 2" xfId="54"/>
    <cellStyle name="常规 5 2 2 3" xfId="53"/>
    <cellStyle name="常规 5 2 2 4" xfId="52"/>
    <cellStyle name="常规 5 2 2 5" xfId="50"/>
    <cellStyle name="常规 5 2 2 6" xfId="48"/>
    <cellStyle name="常规 5 2 2 7" xfId="46"/>
    <cellStyle name="常规 5 2 2 8" xfId="124"/>
    <cellStyle name="常规 5 2 2 9" xfId="44"/>
    <cellStyle name="常规 5 2 3" xfId="42"/>
    <cellStyle name="常规 5 2 3 2" xfId="400"/>
    <cellStyle name="常规 5 2 4" xfId="41"/>
    <cellStyle name="常规 5 2 4 2" xfId="405"/>
    <cellStyle name="常规 5 2 5" xfId="40"/>
    <cellStyle name="常规 5 2 5 2" xfId="414"/>
    <cellStyle name="常规 5 2 6" xfId="39"/>
    <cellStyle name="常规 5 2 6 2" xfId="418"/>
    <cellStyle name="常规 5 2 7" xfId="38"/>
    <cellStyle name="常规 5 2 7 2" xfId="424"/>
    <cellStyle name="常规 5 2 8" xfId="37"/>
    <cellStyle name="常规 5 2 8 2" xfId="429"/>
    <cellStyle name="常规 5 2 9" xfId="36"/>
    <cellStyle name="常规 5 2 9 2" xfId="439"/>
    <cellStyle name="常规 5 3" xfId="35"/>
    <cellStyle name="常规 5 3 10" xfId="34"/>
    <cellStyle name="常规 5 3 10 2" xfId="435"/>
    <cellStyle name="常规 5 3 11" xfId="368"/>
    <cellStyle name="常规 5 3 2" xfId="32"/>
    <cellStyle name="常规 5 3 2 2" xfId="397"/>
    <cellStyle name="常规 5 3 3" xfId="31"/>
    <cellStyle name="常规 5 3 3 2" xfId="401"/>
    <cellStyle name="常规 5 3 4" xfId="33"/>
    <cellStyle name="常规 5 3 4 2" xfId="406"/>
    <cellStyle name="常规 5 3 5" xfId="30"/>
    <cellStyle name="常规 5 3 5 2" xfId="415"/>
    <cellStyle name="常规 5 3 6" xfId="29"/>
    <cellStyle name="常规 5 3 6 2" xfId="419"/>
    <cellStyle name="常规 5 3 7" xfId="28"/>
    <cellStyle name="常规 5 3 7 2" xfId="425"/>
    <cellStyle name="常规 5 3 8" xfId="27"/>
    <cellStyle name="常规 5 3 8 2" xfId="430"/>
    <cellStyle name="常规 5 3 9" xfId="26"/>
    <cellStyle name="常规 5 3 9 2" xfId="440"/>
    <cellStyle name="常规 5 4" xfId="25"/>
    <cellStyle name="常规 5 4 10" xfId="24"/>
    <cellStyle name="常规 5 4 10 2" xfId="434"/>
    <cellStyle name="常规 5 4 11" xfId="371"/>
    <cellStyle name="常规 5 4 2" xfId="23"/>
    <cellStyle name="常规 5 4 2 2" xfId="398"/>
    <cellStyle name="常规 5 4 3" xfId="22"/>
    <cellStyle name="常规 5 4 3 2" xfId="402"/>
    <cellStyle name="常规 5 4 4" xfId="21"/>
    <cellStyle name="常规 5 4 4 2" xfId="407"/>
    <cellStyle name="常规 5 4 5" xfId="20"/>
    <cellStyle name="常规 5 4 5 2" xfId="416"/>
    <cellStyle name="常规 5 4 6" xfId="19"/>
    <cellStyle name="常规 5 4 6 2" xfId="420"/>
    <cellStyle name="常规 5 4 7" xfId="18"/>
    <cellStyle name="常规 5 4 7 2" xfId="426"/>
    <cellStyle name="常规 5 4 8" xfId="17"/>
    <cellStyle name="常规 5 4 8 2" xfId="431"/>
    <cellStyle name="常规 5 4 9" xfId="16"/>
    <cellStyle name="常规 5 4 9 2" xfId="441"/>
    <cellStyle name="常规 5 5" xfId="15"/>
    <cellStyle name="常规 5 5 10" xfId="14"/>
    <cellStyle name="常规 5 5 10 2" xfId="433"/>
    <cellStyle name="常规 5 5 11" xfId="373"/>
    <cellStyle name="常规 5 5 2" xfId="51"/>
    <cellStyle name="常规 5 5 2 2" xfId="399"/>
    <cellStyle name="常规 5 5 3" xfId="49"/>
    <cellStyle name="常规 5 5 3 2" xfId="403"/>
    <cellStyle name="常规 5 5 4" xfId="47"/>
    <cellStyle name="常规 5 5 4 2" xfId="408"/>
    <cellStyle name="常规 5 5 5" xfId="45"/>
    <cellStyle name="常规 5 5 5 2" xfId="417"/>
    <cellStyle name="常规 5 5 6" xfId="123"/>
    <cellStyle name="常规 5 5 6 2" xfId="421"/>
    <cellStyle name="常规 5 5 7" xfId="43"/>
    <cellStyle name="常规 5 5 7 2" xfId="427"/>
    <cellStyle name="常规 5 5 8" xfId="13"/>
    <cellStyle name="常规 5 5 8 2" xfId="432"/>
    <cellStyle name="常规 5 5 9" xfId="12"/>
    <cellStyle name="常规 5 5 9 2" xfId="442"/>
    <cellStyle name="常规 5 6" xfId="11"/>
    <cellStyle name="常规 5 6 2" xfId="445"/>
    <cellStyle name="常规 5 7" xfId="10"/>
    <cellStyle name="常规 5 8" xfId="9"/>
    <cellStyle name="常规 5 9" xfId="8"/>
    <cellStyle name="常规 53" xfId="7"/>
    <cellStyle name="常规 53 2" xfId="391"/>
    <cellStyle name="常规 54" xfId="346"/>
    <cellStyle name="常规 54 2" xfId="392"/>
    <cellStyle name="常规 55" xfId="6"/>
    <cellStyle name="常规 55 2" xfId="393"/>
    <cellStyle name="常规 6" xfId="5"/>
    <cellStyle name="常规 6 2" xfId="360"/>
    <cellStyle name="常规 7" xfId="4"/>
    <cellStyle name="常规 7 2" xfId="444"/>
    <cellStyle name="常规 8" xfId="3"/>
    <cellStyle name="常规 8 2" xfId="443"/>
    <cellStyle name="常规 9" xfId="2"/>
    <cellStyle name="常规 9 2" xfId="404"/>
    <cellStyle name="常规_0817-2015年公共预算执行情况" xfId="1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K41"/>
  <sheetViews>
    <sheetView showZeros="0" tabSelected="1" topLeftCell="A31" workbookViewId="0">
      <selection activeCell="M9" sqref="M9"/>
    </sheetView>
  </sheetViews>
  <sheetFormatPr defaultColWidth="9" defaultRowHeight="15" customHeight="1"/>
  <cols>
    <col min="1" max="1" width="23.125" style="55" customWidth="1"/>
    <col min="2" max="3" width="14.5" style="18" customWidth="1"/>
    <col min="4" max="4" width="14" style="18"/>
    <col min="5" max="5" width="12.75" style="18"/>
    <col min="6" max="6" width="14.5" style="18" customWidth="1"/>
    <col min="7" max="7" width="13.25" style="18" bestFit="1" customWidth="1"/>
    <col min="8" max="8" width="10.75" style="18"/>
    <col min="9" max="10" width="5.625" style="18" customWidth="1"/>
    <col min="11" max="11" width="5.625" style="56" customWidth="1"/>
    <col min="12" max="12" width="11.75" style="52"/>
    <col min="13" max="16384" width="9" style="52"/>
  </cols>
  <sheetData>
    <row r="1" spans="1:11" ht="30.95" customHeight="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53" customFormat="1" ht="24.95" customHeight="1">
      <c r="A2" s="101" t="s">
        <v>1</v>
      </c>
      <c r="B2" s="102"/>
      <c r="C2" s="101"/>
      <c r="D2" s="101"/>
      <c r="E2" s="101"/>
      <c r="F2" s="101"/>
      <c r="G2" s="101"/>
      <c r="H2" s="101"/>
      <c r="I2" s="101"/>
      <c r="J2" s="101"/>
      <c r="K2" s="101"/>
    </row>
    <row r="3" spans="1:11" s="53" customFormat="1" ht="24.95" customHeight="1">
      <c r="A3" s="2"/>
      <c r="B3" s="3"/>
      <c r="C3" s="3"/>
      <c r="D3" s="3"/>
      <c r="E3" s="3"/>
      <c r="F3" s="3"/>
      <c r="G3" s="3"/>
      <c r="H3" s="3"/>
      <c r="I3" s="11" t="s">
        <v>2</v>
      </c>
      <c r="J3" s="12"/>
      <c r="K3" s="3"/>
    </row>
    <row r="4" spans="1:11" s="53" customFormat="1" ht="24.95" customHeight="1">
      <c r="A4" s="105" t="s">
        <v>3</v>
      </c>
      <c r="B4" s="103" t="s">
        <v>4</v>
      </c>
      <c r="C4" s="103"/>
      <c r="D4" s="103"/>
      <c r="E4" s="103"/>
      <c r="F4" s="103" t="s">
        <v>5</v>
      </c>
      <c r="G4" s="103"/>
      <c r="H4" s="103"/>
      <c r="I4" s="103" t="s">
        <v>6</v>
      </c>
      <c r="J4" s="103"/>
      <c r="K4" s="104"/>
    </row>
    <row r="5" spans="1:11" s="54" customFormat="1" ht="42.75" customHeight="1">
      <c r="A5" s="105"/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11</v>
      </c>
      <c r="J5" s="4" t="s">
        <v>12</v>
      </c>
      <c r="K5" s="4" t="s">
        <v>13</v>
      </c>
    </row>
    <row r="6" spans="1:11" s="18" customFormat="1" ht="30" customHeight="1">
      <c r="A6" s="19" t="s">
        <v>14</v>
      </c>
      <c r="B6" s="5">
        <v>25329.360000000001</v>
      </c>
      <c r="C6" s="5">
        <f>B6</f>
        <v>25329.360000000001</v>
      </c>
      <c r="D6" s="5">
        <f>D7+D10+D15+D33</f>
        <v>9196.8403000000017</v>
      </c>
      <c r="E6" s="10">
        <f>D6/B6</f>
        <v>0.36309011755527976</v>
      </c>
      <c r="F6" s="5">
        <f>F7+F10+F15+F33</f>
        <v>10329.019999999999</v>
      </c>
      <c r="G6" s="5">
        <f>G7+G10+G15+G33</f>
        <v>6445.1667000000007</v>
      </c>
      <c r="H6" s="10">
        <f>G6/F6</f>
        <v>0.62398627362518433</v>
      </c>
      <c r="I6" s="5"/>
      <c r="J6" s="5"/>
      <c r="K6" s="13"/>
    </row>
    <row r="7" spans="1:11" s="18" customFormat="1" ht="30" customHeight="1">
      <c r="A7" s="6" t="s">
        <v>15</v>
      </c>
      <c r="B7" s="5">
        <v>7234.35</v>
      </c>
      <c r="C7" s="5">
        <f t="shared" ref="C7:C41" si="0">B7</f>
        <v>7234.35</v>
      </c>
      <c r="D7" s="5">
        <f>SUM(D8:D9)</f>
        <v>6140.31</v>
      </c>
      <c r="E7" s="10">
        <f>D7/B7</f>
        <v>0.84877148603537289</v>
      </c>
      <c r="F7" s="5">
        <v>1503.45</v>
      </c>
      <c r="G7" s="5">
        <v>360.24669999999998</v>
      </c>
      <c r="H7" s="10">
        <v>0.239613355947986</v>
      </c>
      <c r="I7" s="5"/>
      <c r="J7" s="5"/>
      <c r="K7" s="13"/>
    </row>
    <row r="8" spans="1:11" s="18" customFormat="1" ht="30" customHeight="1">
      <c r="A8" s="7" t="s">
        <v>16</v>
      </c>
      <c r="B8" s="5">
        <v>6599.67</v>
      </c>
      <c r="C8" s="5">
        <f t="shared" si="0"/>
        <v>6599.67</v>
      </c>
      <c r="D8" s="5">
        <v>5787.05</v>
      </c>
      <c r="E8" s="10">
        <f>D8/B8</f>
        <v>0.87686960105581035</v>
      </c>
      <c r="F8" s="5">
        <v>1396.72</v>
      </c>
      <c r="G8" s="5">
        <v>332.24200000000002</v>
      </c>
      <c r="H8" s="10">
        <v>0.23787301678217501</v>
      </c>
      <c r="I8" s="5"/>
      <c r="J8" s="5"/>
      <c r="K8" s="14"/>
    </row>
    <row r="9" spans="1:11" s="18" customFormat="1" ht="30" customHeight="1">
      <c r="A9" s="7" t="s">
        <v>17</v>
      </c>
      <c r="B9" s="5">
        <v>634.67999999999995</v>
      </c>
      <c r="C9" s="5">
        <f t="shared" si="0"/>
        <v>634.67999999999995</v>
      </c>
      <c r="D9" s="5">
        <v>353.26</v>
      </c>
      <c r="E9" s="10">
        <v>0.55659544967542696</v>
      </c>
      <c r="F9" s="5">
        <v>106.73</v>
      </c>
      <c r="G9" s="5">
        <v>28.0047</v>
      </c>
      <c r="H9" s="10">
        <v>0.26238826946500499</v>
      </c>
      <c r="I9" s="5"/>
      <c r="J9" s="5"/>
      <c r="K9" s="14"/>
    </row>
    <row r="10" spans="1:11" s="18" customFormat="1" ht="30" customHeight="1">
      <c r="A10" s="6" t="s">
        <v>18</v>
      </c>
      <c r="B10" s="5">
        <v>10024.870000000001</v>
      </c>
      <c r="C10" s="5">
        <f t="shared" si="0"/>
        <v>10024.870000000001</v>
      </c>
      <c r="D10" s="5">
        <v>736.6</v>
      </c>
      <c r="E10" s="10">
        <v>7.3477262049283398E-2</v>
      </c>
      <c r="F10" s="5">
        <v>5612.07</v>
      </c>
      <c r="G10" s="5">
        <v>3335.42</v>
      </c>
      <c r="H10" s="10">
        <v>0.59432972147532004</v>
      </c>
      <c r="I10" s="5"/>
      <c r="J10" s="5"/>
      <c r="K10" s="14"/>
    </row>
    <row r="11" spans="1:11" s="18" customFormat="1" ht="30" customHeight="1">
      <c r="A11" s="7" t="s">
        <v>19</v>
      </c>
      <c r="B11" s="5">
        <v>8849.8700000000008</v>
      </c>
      <c r="C11" s="5">
        <f t="shared" si="0"/>
        <v>8849.8700000000008</v>
      </c>
      <c r="D11" s="5">
        <v>493</v>
      </c>
      <c r="E11" s="10">
        <v>5.5707032984665297E-2</v>
      </c>
      <c r="F11" s="5">
        <v>5342.07</v>
      </c>
      <c r="G11" s="5">
        <v>3205.42</v>
      </c>
      <c r="H11" s="10">
        <v>0.60003332041699198</v>
      </c>
      <c r="I11" s="5"/>
      <c r="J11" s="5"/>
      <c r="K11" s="14"/>
    </row>
    <row r="12" spans="1:11" s="18" customFormat="1" ht="30" customHeight="1">
      <c r="A12" s="7" t="s">
        <v>20</v>
      </c>
      <c r="B12" s="5">
        <v>740</v>
      </c>
      <c r="C12" s="5">
        <f t="shared" si="0"/>
        <v>740</v>
      </c>
      <c r="D12" s="5">
        <v>0</v>
      </c>
      <c r="E12" s="10">
        <v>0</v>
      </c>
      <c r="F12" s="5">
        <v>200</v>
      </c>
      <c r="G12" s="5">
        <v>80</v>
      </c>
      <c r="H12" s="10">
        <v>0.4</v>
      </c>
      <c r="I12" s="5"/>
      <c r="J12" s="5"/>
      <c r="K12" s="14"/>
    </row>
    <row r="13" spans="1:11" s="18" customFormat="1" ht="30" customHeight="1">
      <c r="A13" s="7" t="s">
        <v>21</v>
      </c>
      <c r="B13" s="5">
        <v>435</v>
      </c>
      <c r="C13" s="5">
        <f t="shared" si="0"/>
        <v>435</v>
      </c>
      <c r="D13" s="5">
        <v>243.6</v>
      </c>
      <c r="E13" s="10">
        <v>0.56000000000000005</v>
      </c>
      <c r="F13" s="5">
        <v>70</v>
      </c>
      <c r="G13" s="5">
        <v>50</v>
      </c>
      <c r="H13" s="10">
        <v>0.71428571428571397</v>
      </c>
      <c r="I13" s="5"/>
      <c r="J13" s="5"/>
      <c r="K13" s="14"/>
    </row>
    <row r="14" spans="1:11" s="18" customFormat="1" ht="30" customHeight="1">
      <c r="A14" s="7" t="s">
        <v>22</v>
      </c>
      <c r="B14" s="5">
        <v>0</v>
      </c>
      <c r="C14" s="5">
        <f t="shared" si="0"/>
        <v>0</v>
      </c>
      <c r="D14" s="5">
        <v>0</v>
      </c>
      <c r="E14" s="10"/>
      <c r="F14" s="5">
        <v>0</v>
      </c>
      <c r="G14" s="5">
        <v>0</v>
      </c>
      <c r="H14" s="10"/>
      <c r="I14" s="5"/>
      <c r="J14" s="5"/>
      <c r="K14" s="14"/>
    </row>
    <row r="15" spans="1:11" s="18" customFormat="1" ht="30" customHeight="1">
      <c r="A15" s="6" t="s">
        <v>23</v>
      </c>
      <c r="B15" s="5">
        <v>3591.1</v>
      </c>
      <c r="C15" s="5">
        <f t="shared" si="0"/>
        <v>3591.1</v>
      </c>
      <c r="D15" s="5">
        <f>SUM(D16:D32)</f>
        <v>1039.6103000000001</v>
      </c>
      <c r="E15" s="10">
        <f>D15/B15</f>
        <v>0.28949633816936315</v>
      </c>
      <c r="F15" s="5">
        <f>SUM(F16:F32)</f>
        <v>1412.52</v>
      </c>
      <c r="G15" s="5">
        <f>SUM(G16:G32)</f>
        <v>1283.8699999999999</v>
      </c>
      <c r="H15" s="10">
        <f>G15/F15</f>
        <v>0.90892164358734739</v>
      </c>
      <c r="I15" s="5"/>
      <c r="J15" s="5"/>
      <c r="K15" s="14"/>
    </row>
    <row r="16" spans="1:11" s="18" customFormat="1" ht="30" customHeight="1">
      <c r="A16" s="7" t="s">
        <v>24</v>
      </c>
      <c r="B16" s="5">
        <v>160</v>
      </c>
      <c r="C16" s="5">
        <f t="shared" si="0"/>
        <v>160</v>
      </c>
      <c r="D16" s="5">
        <v>24.8</v>
      </c>
      <c r="E16" s="10">
        <v>0.155</v>
      </c>
      <c r="F16" s="5">
        <v>30</v>
      </c>
      <c r="G16" s="5">
        <v>29.6</v>
      </c>
      <c r="H16" s="10">
        <v>0.98666666666666702</v>
      </c>
      <c r="I16" s="5"/>
      <c r="J16" s="5"/>
      <c r="K16" s="13"/>
    </row>
    <row r="17" spans="1:11" s="18" customFormat="1" ht="30" customHeight="1">
      <c r="A17" s="7" t="s">
        <v>25</v>
      </c>
      <c r="B17" s="5">
        <v>200</v>
      </c>
      <c r="C17" s="5">
        <f t="shared" si="0"/>
        <v>200</v>
      </c>
      <c r="D17" s="5">
        <v>161.05000000000001</v>
      </c>
      <c r="E17" s="10">
        <v>0.80525000000000002</v>
      </c>
      <c r="F17" s="5">
        <v>0</v>
      </c>
      <c r="G17" s="5">
        <v>0</v>
      </c>
      <c r="H17" s="10"/>
      <c r="I17" s="5"/>
      <c r="J17" s="5"/>
      <c r="K17" s="14"/>
    </row>
    <row r="18" spans="1:11" s="18" customFormat="1" ht="30" customHeight="1">
      <c r="A18" s="7" t="s">
        <v>26</v>
      </c>
      <c r="B18" s="5">
        <v>69.099999999999994</v>
      </c>
      <c r="C18" s="5">
        <f t="shared" si="0"/>
        <v>69.099999999999994</v>
      </c>
      <c r="D18" s="5">
        <v>10.153</v>
      </c>
      <c r="E18" s="10">
        <v>0.14693198263386401</v>
      </c>
      <c r="F18" s="5">
        <v>61.44</v>
      </c>
      <c r="G18" s="5">
        <v>35.799999999999997</v>
      </c>
      <c r="H18" s="10">
        <v>0.58268229166666696</v>
      </c>
      <c r="I18" s="5"/>
      <c r="J18" s="5"/>
      <c r="K18" s="14"/>
    </row>
    <row r="19" spans="1:11" s="18" customFormat="1" ht="30" customHeight="1">
      <c r="A19" s="7" t="s">
        <v>27</v>
      </c>
      <c r="B19" s="5">
        <v>0</v>
      </c>
      <c r="C19" s="5">
        <f t="shared" si="0"/>
        <v>0</v>
      </c>
      <c r="D19" s="5">
        <v>0</v>
      </c>
      <c r="E19" s="10"/>
      <c r="F19" s="5">
        <v>0</v>
      </c>
      <c r="G19" s="5">
        <v>0</v>
      </c>
      <c r="H19" s="10"/>
      <c r="I19" s="5"/>
      <c r="J19" s="5"/>
      <c r="K19" s="15"/>
    </row>
    <row r="20" spans="1:11" s="18" customFormat="1" ht="30" customHeight="1">
      <c r="A20" s="7" t="s">
        <v>28</v>
      </c>
      <c r="B20" s="5">
        <v>90</v>
      </c>
      <c r="C20" s="5">
        <f t="shared" si="0"/>
        <v>90</v>
      </c>
      <c r="D20" s="5">
        <v>0</v>
      </c>
      <c r="E20" s="10">
        <v>0</v>
      </c>
      <c r="F20" s="5">
        <v>0</v>
      </c>
      <c r="G20" s="5">
        <v>0</v>
      </c>
      <c r="H20" s="10"/>
      <c r="I20" s="5"/>
      <c r="J20" s="5"/>
      <c r="K20" s="14"/>
    </row>
    <row r="21" spans="1:11" s="18" customFormat="1" ht="30" customHeight="1">
      <c r="A21" s="7" t="s">
        <v>29</v>
      </c>
      <c r="B21" s="5">
        <v>0</v>
      </c>
      <c r="C21" s="5">
        <f t="shared" si="0"/>
        <v>0</v>
      </c>
      <c r="D21" s="5">
        <v>0</v>
      </c>
      <c r="E21" s="10"/>
      <c r="F21" s="5">
        <v>0</v>
      </c>
      <c r="G21" s="5">
        <v>0</v>
      </c>
      <c r="H21" s="10"/>
      <c r="I21" s="5"/>
      <c r="J21" s="5"/>
      <c r="K21" s="14"/>
    </row>
    <row r="22" spans="1:11" s="18" customFormat="1" ht="30" customHeight="1">
      <c r="A22" s="7" t="s">
        <v>30</v>
      </c>
      <c r="B22" s="5">
        <v>1425</v>
      </c>
      <c r="C22" s="5">
        <f t="shared" si="0"/>
        <v>1425</v>
      </c>
      <c r="D22" s="5">
        <v>100</v>
      </c>
      <c r="E22" s="10">
        <v>7.0175438596491196E-2</v>
      </c>
      <c r="F22" s="5">
        <v>827.77</v>
      </c>
      <c r="G22" s="5">
        <v>800</v>
      </c>
      <c r="H22" s="10">
        <v>0.966452033777499</v>
      </c>
      <c r="I22" s="5"/>
      <c r="J22" s="5"/>
      <c r="K22" s="14"/>
    </row>
    <row r="23" spans="1:11" s="18" customFormat="1" ht="30" customHeight="1">
      <c r="A23" s="7" t="s">
        <v>31</v>
      </c>
      <c r="B23" s="5">
        <v>81</v>
      </c>
      <c r="C23" s="5">
        <f t="shared" si="0"/>
        <v>81</v>
      </c>
      <c r="D23" s="5">
        <v>60</v>
      </c>
      <c r="E23" s="10">
        <v>0.74074074074074103</v>
      </c>
      <c r="F23" s="5">
        <v>0</v>
      </c>
      <c r="G23" s="5">
        <v>0</v>
      </c>
      <c r="H23" s="10"/>
      <c r="I23" s="5"/>
      <c r="J23" s="5"/>
      <c r="K23" s="14"/>
    </row>
    <row r="24" spans="1:11" s="18" customFormat="1" ht="30" customHeight="1">
      <c r="A24" s="7" t="s">
        <v>32</v>
      </c>
      <c r="B24" s="5">
        <v>648</v>
      </c>
      <c r="C24" s="5">
        <f t="shared" si="0"/>
        <v>648</v>
      </c>
      <c r="D24" s="5">
        <v>366.24220000000003</v>
      </c>
      <c r="E24" s="10">
        <v>0.56518858024691399</v>
      </c>
      <c r="F24" s="5">
        <v>1</v>
      </c>
      <c r="G24" s="5">
        <v>1</v>
      </c>
      <c r="H24" s="10">
        <v>1</v>
      </c>
      <c r="I24" s="5"/>
      <c r="J24" s="5"/>
      <c r="K24" s="14"/>
    </row>
    <row r="25" spans="1:11" s="18" customFormat="1" ht="30" customHeight="1">
      <c r="A25" s="7" t="s">
        <v>33</v>
      </c>
      <c r="B25" s="5">
        <v>95</v>
      </c>
      <c r="C25" s="5">
        <f t="shared" si="0"/>
        <v>95</v>
      </c>
      <c r="D25" s="5">
        <v>35.205100000000002</v>
      </c>
      <c r="E25" s="10">
        <v>0.37058000000000002</v>
      </c>
      <c r="F25" s="5">
        <f>67.28-4.76</f>
        <v>62.52</v>
      </c>
      <c r="G25" s="5">
        <v>48.38</v>
      </c>
      <c r="H25" s="10">
        <f>G25/F25</f>
        <v>0.77383237364043511</v>
      </c>
      <c r="I25" s="5"/>
      <c r="J25" s="5"/>
      <c r="K25" s="14"/>
    </row>
    <row r="26" spans="1:11" s="18" customFormat="1" ht="30" customHeight="1">
      <c r="A26" s="7" t="s">
        <v>34</v>
      </c>
      <c r="B26" s="5">
        <v>120</v>
      </c>
      <c r="C26" s="5">
        <f t="shared" si="0"/>
        <v>120</v>
      </c>
      <c r="D26" s="5">
        <v>33.619999999999997</v>
      </c>
      <c r="E26" s="10">
        <v>0.28016666666666701</v>
      </c>
      <c r="F26" s="5">
        <v>73.790000000000006</v>
      </c>
      <c r="G26" s="5">
        <v>19.89</v>
      </c>
      <c r="H26" s="10">
        <v>0.26954871933866398</v>
      </c>
      <c r="I26" s="5"/>
      <c r="J26" s="5"/>
      <c r="K26" s="14"/>
    </row>
    <row r="27" spans="1:11" s="18" customFormat="1" ht="30" customHeight="1">
      <c r="A27" s="7" t="s">
        <v>312</v>
      </c>
      <c r="B27" s="5">
        <v>103</v>
      </c>
      <c r="C27" s="5">
        <f t="shared" si="0"/>
        <v>103</v>
      </c>
      <c r="D27" s="5">
        <v>0</v>
      </c>
      <c r="E27" s="10">
        <v>0</v>
      </c>
      <c r="F27" s="5">
        <v>0</v>
      </c>
      <c r="G27" s="5">
        <v>0</v>
      </c>
      <c r="H27" s="10"/>
      <c r="I27" s="5"/>
      <c r="J27" s="5"/>
      <c r="K27" s="14"/>
    </row>
    <row r="28" spans="1:11" s="18" customFormat="1" ht="30" customHeight="1">
      <c r="A28" s="7" t="s">
        <v>313</v>
      </c>
      <c r="B28" s="5">
        <v>600</v>
      </c>
      <c r="C28" s="5">
        <f t="shared" si="0"/>
        <v>600</v>
      </c>
      <c r="D28" s="5">
        <f>238.54+10</f>
        <v>248.54</v>
      </c>
      <c r="E28" s="10">
        <f>D28/B28</f>
        <v>0.41423333333333334</v>
      </c>
      <c r="F28" s="5">
        <v>356</v>
      </c>
      <c r="G28" s="5">
        <v>349.2</v>
      </c>
      <c r="H28" s="10">
        <v>0.98089887640449402</v>
      </c>
      <c r="I28" s="5"/>
      <c r="J28" s="5"/>
      <c r="K28" s="14"/>
    </row>
    <row r="29" spans="1:11" s="18" customFormat="1" ht="30" customHeight="1">
      <c r="A29" s="7" t="s">
        <v>35</v>
      </c>
      <c r="B29" s="5">
        <v>0</v>
      </c>
      <c r="C29" s="5">
        <f t="shared" si="0"/>
        <v>0</v>
      </c>
      <c r="D29" s="5">
        <v>0</v>
      </c>
      <c r="E29" s="10"/>
      <c r="F29" s="5">
        <v>0</v>
      </c>
      <c r="G29" s="5">
        <v>0</v>
      </c>
      <c r="H29" s="10"/>
      <c r="I29" s="5"/>
      <c r="J29" s="5"/>
      <c r="K29" s="14"/>
    </row>
    <row r="30" spans="1:11" s="18" customFormat="1" ht="30" customHeight="1">
      <c r="A30" s="7" t="s">
        <v>36</v>
      </c>
      <c r="B30" s="5">
        <v>0</v>
      </c>
      <c r="C30" s="5">
        <f t="shared" si="0"/>
        <v>0</v>
      </c>
      <c r="D30" s="5">
        <v>0</v>
      </c>
      <c r="E30" s="10"/>
      <c r="F30" s="5">
        <v>0</v>
      </c>
      <c r="G30" s="5">
        <v>0</v>
      </c>
      <c r="H30" s="10"/>
      <c r="I30" s="5"/>
      <c r="J30" s="5"/>
      <c r="K30" s="13"/>
    </row>
    <row r="31" spans="1:11" s="18" customFormat="1" ht="30" customHeight="1">
      <c r="A31" s="7" t="s">
        <v>37</v>
      </c>
      <c r="B31" s="5">
        <v>0</v>
      </c>
      <c r="C31" s="5">
        <f t="shared" si="0"/>
        <v>0</v>
      </c>
      <c r="D31" s="5">
        <v>0</v>
      </c>
      <c r="E31" s="10"/>
      <c r="F31" s="5">
        <v>0</v>
      </c>
      <c r="G31" s="5">
        <v>0</v>
      </c>
      <c r="H31" s="10"/>
      <c r="I31" s="5"/>
      <c r="J31" s="5"/>
      <c r="K31" s="14"/>
    </row>
    <row r="32" spans="1:11" s="18" customFormat="1" ht="30" customHeight="1">
      <c r="A32" s="7" t="s">
        <v>38</v>
      </c>
      <c r="B32" s="5">
        <v>0</v>
      </c>
      <c r="C32" s="5">
        <f t="shared" si="0"/>
        <v>0</v>
      </c>
      <c r="D32" s="5">
        <v>0</v>
      </c>
      <c r="E32" s="10"/>
      <c r="F32" s="5"/>
      <c r="G32" s="5"/>
      <c r="H32" s="10"/>
      <c r="I32" s="5"/>
      <c r="J32" s="5"/>
      <c r="K32" s="14"/>
    </row>
    <row r="33" spans="1:11" s="18" customFormat="1" ht="30" customHeight="1">
      <c r="A33" s="6" t="s">
        <v>39</v>
      </c>
      <c r="B33" s="5">
        <v>4479.04</v>
      </c>
      <c r="C33" s="5">
        <f t="shared" si="0"/>
        <v>4479.04</v>
      </c>
      <c r="D33" s="5">
        <v>1280.32</v>
      </c>
      <c r="E33" s="10">
        <f>D33/B33</f>
        <v>0.28584696720725866</v>
      </c>
      <c r="F33" s="5">
        <f>SUM(F34:F41)</f>
        <v>1800.98</v>
      </c>
      <c r="G33" s="5">
        <f>SUM(G34:G41)</f>
        <v>1465.6299999999999</v>
      </c>
      <c r="H33" s="10">
        <f>G33/F33</f>
        <v>0.81379582227453939</v>
      </c>
      <c r="I33" s="5"/>
      <c r="J33" s="5"/>
      <c r="K33" s="14"/>
    </row>
    <row r="34" spans="1:11" s="18" customFormat="1" ht="30" customHeight="1">
      <c r="A34" s="8" t="s">
        <v>40</v>
      </c>
      <c r="B34" s="5">
        <v>2180</v>
      </c>
      <c r="C34" s="5">
        <f t="shared" si="0"/>
        <v>2180</v>
      </c>
      <c r="D34" s="5">
        <v>440.2</v>
      </c>
      <c r="E34" s="10">
        <v>0.20192660550458699</v>
      </c>
      <c r="F34" s="5">
        <v>1176.3599999999999</v>
      </c>
      <c r="G34" s="5">
        <v>1051.82</v>
      </c>
      <c r="H34" s="10">
        <v>0.89413104831854195</v>
      </c>
      <c r="I34" s="5"/>
      <c r="J34" s="5"/>
      <c r="K34" s="14"/>
    </row>
    <row r="35" spans="1:11" s="18" customFormat="1" ht="30" customHeight="1">
      <c r="A35" s="9" t="s">
        <v>41</v>
      </c>
      <c r="B35" s="5">
        <v>636</v>
      </c>
      <c r="C35" s="5">
        <f t="shared" si="0"/>
        <v>636</v>
      </c>
      <c r="D35" s="5">
        <v>507.81</v>
      </c>
      <c r="E35" s="10">
        <v>0.79844339622641503</v>
      </c>
      <c r="F35" s="5"/>
      <c r="G35" s="5"/>
      <c r="H35" s="10"/>
      <c r="I35" s="5"/>
      <c r="J35" s="5"/>
      <c r="K35" s="14"/>
    </row>
    <row r="36" spans="1:11" s="18" customFormat="1" ht="30" customHeight="1">
      <c r="A36" s="7" t="s">
        <v>42</v>
      </c>
      <c r="B36" s="5">
        <v>589</v>
      </c>
      <c r="C36" s="5">
        <f t="shared" si="0"/>
        <v>589</v>
      </c>
      <c r="D36" s="5">
        <v>85.85</v>
      </c>
      <c r="E36" s="10">
        <v>0.145755517826825</v>
      </c>
      <c r="F36" s="5">
        <v>256</v>
      </c>
      <c r="G36" s="5">
        <v>156</v>
      </c>
      <c r="H36" s="10">
        <v>0.609375</v>
      </c>
      <c r="I36" s="5"/>
      <c r="J36" s="5"/>
      <c r="K36" s="14"/>
    </row>
    <row r="37" spans="1:11" s="18" customFormat="1" ht="30" customHeight="1">
      <c r="A37" s="7" t="s">
        <v>43</v>
      </c>
      <c r="B37" s="5">
        <v>274</v>
      </c>
      <c r="C37" s="5">
        <f t="shared" si="0"/>
        <v>274</v>
      </c>
      <c r="D37" s="5">
        <v>56</v>
      </c>
      <c r="E37" s="10">
        <v>0.20437956204379601</v>
      </c>
      <c r="F37" s="5">
        <v>66</v>
      </c>
      <c r="G37" s="5">
        <v>66</v>
      </c>
      <c r="H37" s="10">
        <v>1</v>
      </c>
      <c r="I37" s="5"/>
      <c r="J37" s="5"/>
      <c r="K37" s="15"/>
    </row>
    <row r="38" spans="1:11" s="18" customFormat="1" ht="30" customHeight="1">
      <c r="A38" s="7" t="s">
        <v>44</v>
      </c>
      <c r="B38" s="5">
        <v>75</v>
      </c>
      <c r="C38" s="5">
        <f t="shared" si="0"/>
        <v>75</v>
      </c>
      <c r="D38" s="5">
        <v>28</v>
      </c>
      <c r="E38" s="10">
        <v>0.37333333333333302</v>
      </c>
      <c r="F38" s="5">
        <v>15</v>
      </c>
      <c r="G38" s="5">
        <v>15</v>
      </c>
      <c r="H38" s="10">
        <v>1</v>
      </c>
      <c r="I38" s="5"/>
      <c r="J38" s="5"/>
      <c r="K38" s="15"/>
    </row>
    <row r="39" spans="1:11" s="18" customFormat="1" ht="30" customHeight="1">
      <c r="A39" s="9" t="s">
        <v>45</v>
      </c>
      <c r="B39" s="5">
        <v>217.5</v>
      </c>
      <c r="C39" s="5">
        <f t="shared" si="0"/>
        <v>217.5</v>
      </c>
      <c r="D39" s="5">
        <v>130.5</v>
      </c>
      <c r="E39" s="10">
        <v>0.6</v>
      </c>
      <c r="F39" s="5">
        <v>130.5</v>
      </c>
      <c r="G39" s="5">
        <v>34.5</v>
      </c>
      <c r="H39" s="10">
        <v>0.26436781609195398</v>
      </c>
      <c r="I39" s="5"/>
      <c r="J39" s="5"/>
      <c r="K39" s="16"/>
    </row>
    <row r="40" spans="1:11" s="18" customFormat="1" ht="30" customHeight="1">
      <c r="A40" s="9" t="s">
        <v>46</v>
      </c>
      <c r="B40" s="5">
        <v>264.54000000000002</v>
      </c>
      <c r="C40" s="5">
        <f t="shared" si="0"/>
        <v>264.54000000000002</v>
      </c>
      <c r="D40" s="5">
        <v>31.96</v>
      </c>
      <c r="E40" s="10">
        <v>0.120813487563317</v>
      </c>
      <c r="F40" s="5">
        <v>157.12</v>
      </c>
      <c r="G40" s="5">
        <v>142.31</v>
      </c>
      <c r="H40" s="10">
        <v>0.90574083503055003</v>
      </c>
      <c r="I40" s="5"/>
      <c r="J40" s="5"/>
      <c r="K40" s="16"/>
    </row>
    <row r="41" spans="1:11" s="18" customFormat="1" ht="30" customHeight="1">
      <c r="A41" s="7" t="s">
        <v>47</v>
      </c>
      <c r="B41" s="5">
        <v>243</v>
      </c>
      <c r="C41" s="5">
        <f t="shared" si="0"/>
        <v>243</v>
      </c>
      <c r="D41" s="5">
        <v>0</v>
      </c>
      <c r="E41" s="10">
        <v>0</v>
      </c>
      <c r="F41" s="5">
        <v>0</v>
      </c>
      <c r="G41" s="5">
        <v>0</v>
      </c>
      <c r="H41" s="10"/>
      <c r="I41" s="5"/>
      <c r="J41" s="5"/>
      <c r="K41" s="17"/>
    </row>
  </sheetData>
  <mergeCells count="5">
    <mergeCell ref="A2:K2"/>
    <mergeCell ref="B4:E4"/>
    <mergeCell ref="F4:H4"/>
    <mergeCell ref="I4:K4"/>
    <mergeCell ref="A4:A5"/>
  </mergeCells>
  <phoneticPr fontId="18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K46"/>
  <sheetViews>
    <sheetView topLeftCell="A34" workbookViewId="0">
      <selection activeCell="A46" sqref="A46:K46"/>
    </sheetView>
  </sheetViews>
  <sheetFormatPr defaultRowHeight="13.5"/>
  <cols>
    <col min="1" max="3" width="9" style="27"/>
    <col min="4" max="4" width="19.125" style="27" customWidth="1"/>
    <col min="5" max="5" width="13.25" style="27" customWidth="1"/>
    <col min="6" max="6" width="11.25" style="27" customWidth="1"/>
    <col min="7" max="7" width="12.125" style="27" customWidth="1"/>
    <col min="8" max="8" width="11.5" style="27" customWidth="1"/>
    <col min="9" max="10" width="9" style="27"/>
    <col min="11" max="11" width="27" style="64" customWidth="1"/>
    <col min="12" max="12" width="12.625" style="27"/>
    <col min="13" max="16384" width="9" style="27"/>
  </cols>
  <sheetData>
    <row r="1" spans="1:11" ht="20.25">
      <c r="A1" s="32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59"/>
    </row>
    <row r="2" spans="1:11" ht="25.5">
      <c r="A2" s="139" t="s">
        <v>49</v>
      </c>
      <c r="B2" s="140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14.25">
      <c r="A3" s="141" t="s">
        <v>50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14.25">
      <c r="A4" s="108" t="s">
        <v>51</v>
      </c>
      <c r="B4" s="108"/>
      <c r="C4" s="108"/>
      <c r="D4" s="108" t="s">
        <v>52</v>
      </c>
      <c r="E4" s="108"/>
      <c r="F4" s="108"/>
      <c r="G4" s="108"/>
      <c r="H4" s="108"/>
      <c r="I4" s="108"/>
      <c r="J4" s="108"/>
      <c r="K4" s="108"/>
    </row>
    <row r="5" spans="1:11" ht="14.25">
      <c r="A5" s="109" t="s">
        <v>53</v>
      </c>
      <c r="B5" s="109"/>
      <c r="C5" s="109"/>
      <c r="D5" s="142" t="s">
        <v>54</v>
      </c>
      <c r="E5" s="142"/>
      <c r="F5" s="142"/>
      <c r="G5" s="142" t="s">
        <v>55</v>
      </c>
      <c r="H5" s="142"/>
      <c r="I5" s="142"/>
      <c r="J5" s="142"/>
      <c r="K5" s="142"/>
    </row>
    <row r="6" spans="1:11" ht="14.25">
      <c r="A6" s="109" t="s">
        <v>56</v>
      </c>
      <c r="B6" s="109"/>
      <c r="C6" s="109"/>
      <c r="D6" s="26" t="s">
        <v>57</v>
      </c>
      <c r="E6" s="109" t="s">
        <v>58</v>
      </c>
      <c r="F6" s="109"/>
      <c r="G6" s="26" t="s">
        <v>59</v>
      </c>
      <c r="H6" s="26" t="s">
        <v>60</v>
      </c>
      <c r="I6" s="109" t="s">
        <v>61</v>
      </c>
      <c r="J6" s="109"/>
      <c r="K6" s="60" t="s">
        <v>62</v>
      </c>
    </row>
    <row r="7" spans="1:11" ht="14.25">
      <c r="A7" s="109"/>
      <c r="B7" s="133" t="s">
        <v>63</v>
      </c>
      <c r="C7" s="133"/>
      <c r="D7" s="35">
        <f>省级资金执行情况表!B10</f>
        <v>10024.870000000001</v>
      </c>
      <c r="E7" s="134">
        <f>D7</f>
        <v>10024.870000000001</v>
      </c>
      <c r="F7" s="134"/>
      <c r="G7" s="35">
        <f>省级资金执行情况表!D10</f>
        <v>736.6</v>
      </c>
      <c r="H7" s="26">
        <v>10</v>
      </c>
      <c r="I7" s="138">
        <f>G7/E7</f>
        <v>7.3477262049283426E-2</v>
      </c>
      <c r="J7" s="138"/>
      <c r="K7" s="61">
        <v>0.73499999999999999</v>
      </c>
    </row>
    <row r="8" spans="1:11" ht="14.25">
      <c r="A8" s="109"/>
      <c r="B8" s="133" t="s">
        <v>64</v>
      </c>
      <c r="C8" s="133"/>
      <c r="D8" s="35"/>
      <c r="E8" s="134"/>
      <c r="F8" s="134"/>
      <c r="G8" s="35"/>
      <c r="H8" s="26"/>
      <c r="I8" s="109"/>
      <c r="J8" s="109"/>
      <c r="K8" s="60"/>
    </row>
    <row r="9" spans="1:11" ht="14.25">
      <c r="A9" s="109"/>
      <c r="B9" s="133" t="s">
        <v>65</v>
      </c>
      <c r="C9" s="133"/>
      <c r="D9" s="35"/>
      <c r="E9" s="134"/>
      <c r="F9" s="134"/>
      <c r="G9" s="35"/>
      <c r="H9" s="26" t="s">
        <v>66</v>
      </c>
      <c r="I9" s="109"/>
      <c r="J9" s="109"/>
      <c r="K9" s="60"/>
    </row>
    <row r="10" spans="1:11" ht="14.25">
      <c r="A10" s="109"/>
      <c r="B10" s="133" t="s">
        <v>6</v>
      </c>
      <c r="C10" s="133"/>
      <c r="D10" s="35"/>
      <c r="E10" s="134"/>
      <c r="F10" s="134"/>
      <c r="G10" s="35"/>
      <c r="H10" s="26" t="s">
        <v>66</v>
      </c>
      <c r="I10" s="109"/>
      <c r="J10" s="109"/>
      <c r="K10" s="60"/>
    </row>
    <row r="11" spans="1:11" ht="27.75" customHeight="1">
      <c r="A11" s="109" t="s">
        <v>67</v>
      </c>
      <c r="B11" s="108" t="s">
        <v>68</v>
      </c>
      <c r="C11" s="108"/>
      <c r="D11" s="108"/>
      <c r="E11" s="108"/>
      <c r="F11" s="108"/>
      <c r="G11" s="108" t="s">
        <v>69</v>
      </c>
      <c r="H11" s="108"/>
      <c r="I11" s="108"/>
      <c r="J11" s="108"/>
      <c r="K11" s="108"/>
    </row>
    <row r="12" spans="1:11" ht="153.75" customHeight="1">
      <c r="A12" s="109"/>
      <c r="B12" s="135" t="s">
        <v>314</v>
      </c>
      <c r="C12" s="135"/>
      <c r="D12" s="135"/>
      <c r="E12" s="135"/>
      <c r="F12" s="135"/>
      <c r="G12" s="135" t="s">
        <v>337</v>
      </c>
      <c r="H12" s="135"/>
      <c r="I12" s="135"/>
      <c r="J12" s="135"/>
      <c r="K12" s="135"/>
    </row>
    <row r="13" spans="1:11" ht="28.5" customHeight="1">
      <c r="A13" s="20" t="s">
        <v>70</v>
      </c>
      <c r="B13" s="20" t="s">
        <v>71</v>
      </c>
      <c r="C13" s="20" t="s">
        <v>72</v>
      </c>
      <c r="D13" s="108" t="s">
        <v>73</v>
      </c>
      <c r="E13" s="108"/>
      <c r="F13" s="136" t="s">
        <v>74</v>
      </c>
      <c r="G13" s="137"/>
      <c r="H13" s="20" t="s">
        <v>75</v>
      </c>
      <c r="I13" s="20" t="s">
        <v>76</v>
      </c>
      <c r="J13" s="20" t="s">
        <v>77</v>
      </c>
      <c r="K13" s="31" t="s">
        <v>78</v>
      </c>
    </row>
    <row r="14" spans="1:11" ht="28.5" customHeight="1">
      <c r="A14" s="111" t="s">
        <v>79</v>
      </c>
      <c r="B14" s="111" t="s">
        <v>80</v>
      </c>
      <c r="C14" s="111" t="s">
        <v>81</v>
      </c>
      <c r="D14" s="114" t="s">
        <v>306</v>
      </c>
      <c r="E14" s="115"/>
      <c r="F14" s="130" t="s">
        <v>335</v>
      </c>
      <c r="G14" s="130"/>
      <c r="H14" s="69">
        <v>1000</v>
      </c>
      <c r="I14" s="70">
        <v>3.3</v>
      </c>
      <c r="J14" s="70">
        <v>3.3</v>
      </c>
      <c r="K14" s="31"/>
    </row>
    <row r="15" spans="1:11" ht="28.5" customHeight="1">
      <c r="A15" s="111" t="s">
        <v>79</v>
      </c>
      <c r="B15" s="111" t="s">
        <v>82</v>
      </c>
      <c r="C15" s="111" t="s">
        <v>81</v>
      </c>
      <c r="D15" s="114" t="s">
        <v>83</v>
      </c>
      <c r="E15" s="115"/>
      <c r="F15" s="131" t="s">
        <v>84</v>
      </c>
      <c r="G15" s="132"/>
      <c r="H15" s="71">
        <v>500</v>
      </c>
      <c r="I15" s="70">
        <v>3.4</v>
      </c>
      <c r="J15" s="70">
        <v>3.4</v>
      </c>
      <c r="K15" s="31"/>
    </row>
    <row r="16" spans="1:11" ht="28.5" customHeight="1">
      <c r="A16" s="111" t="s">
        <v>79</v>
      </c>
      <c r="B16" s="111" t="s">
        <v>82</v>
      </c>
      <c r="C16" s="111" t="s">
        <v>81</v>
      </c>
      <c r="D16" s="114" t="s">
        <v>85</v>
      </c>
      <c r="E16" s="115"/>
      <c r="F16" s="131" t="s">
        <v>86</v>
      </c>
      <c r="G16" s="132"/>
      <c r="H16" s="71">
        <v>2000</v>
      </c>
      <c r="I16" s="70">
        <v>3.3</v>
      </c>
      <c r="J16" s="70">
        <v>3.3</v>
      </c>
      <c r="K16" s="31"/>
    </row>
    <row r="17" spans="1:11" ht="34.5" customHeight="1">
      <c r="A17" s="111" t="s">
        <v>79</v>
      </c>
      <c r="B17" s="111" t="s">
        <v>87</v>
      </c>
      <c r="C17" s="111" t="s">
        <v>88</v>
      </c>
      <c r="D17" s="114" t="s">
        <v>89</v>
      </c>
      <c r="E17" s="115"/>
      <c r="F17" s="118" t="s">
        <v>315</v>
      </c>
      <c r="G17" s="119"/>
      <c r="H17" s="72">
        <v>180772</v>
      </c>
      <c r="I17" s="70">
        <v>2</v>
      </c>
      <c r="J17" s="70">
        <v>2</v>
      </c>
      <c r="K17" s="62" t="s">
        <v>303</v>
      </c>
    </row>
    <row r="18" spans="1:11" ht="42.75" customHeight="1">
      <c r="A18" s="112"/>
      <c r="B18" s="112"/>
      <c r="C18" s="112"/>
      <c r="D18" s="114" t="s">
        <v>90</v>
      </c>
      <c r="E18" s="115"/>
      <c r="F18" s="118" t="s">
        <v>91</v>
      </c>
      <c r="G18" s="119"/>
      <c r="H18" s="72">
        <v>25815</v>
      </c>
      <c r="I18" s="70">
        <v>4</v>
      </c>
      <c r="J18" s="70">
        <v>4</v>
      </c>
      <c r="K18" s="62" t="s">
        <v>304</v>
      </c>
    </row>
    <row r="19" spans="1:11" ht="28.5" customHeight="1">
      <c r="A19" s="111" t="s">
        <v>79</v>
      </c>
      <c r="B19" s="111" t="s">
        <v>92</v>
      </c>
      <c r="C19" s="111" t="s">
        <v>88</v>
      </c>
      <c r="D19" s="114" t="s">
        <v>93</v>
      </c>
      <c r="E19" s="115"/>
      <c r="F19" s="128" t="s">
        <v>94</v>
      </c>
      <c r="G19" s="129"/>
      <c r="H19" s="72">
        <v>7317</v>
      </c>
      <c r="I19" s="70">
        <v>3</v>
      </c>
      <c r="J19" s="70">
        <v>3</v>
      </c>
      <c r="K19" s="31"/>
    </row>
    <row r="20" spans="1:11" ht="28.5" customHeight="1">
      <c r="A20" s="111" t="s">
        <v>79</v>
      </c>
      <c r="B20" s="111" t="s">
        <v>92</v>
      </c>
      <c r="C20" s="111" t="s">
        <v>88</v>
      </c>
      <c r="D20" s="114" t="s">
        <v>95</v>
      </c>
      <c r="E20" s="115"/>
      <c r="F20" s="124"/>
      <c r="G20" s="125"/>
      <c r="H20" s="73"/>
      <c r="I20" s="70"/>
      <c r="J20" s="70"/>
      <c r="K20" s="31"/>
    </row>
    <row r="21" spans="1:11" ht="28.5" customHeight="1">
      <c r="A21" s="111" t="s">
        <v>79</v>
      </c>
      <c r="B21" s="111" t="s">
        <v>92</v>
      </c>
      <c r="C21" s="111" t="s">
        <v>88</v>
      </c>
      <c r="D21" s="114" t="s">
        <v>96</v>
      </c>
      <c r="E21" s="115"/>
      <c r="F21" s="124"/>
      <c r="G21" s="125"/>
      <c r="H21" s="73"/>
      <c r="I21" s="70"/>
      <c r="J21" s="70"/>
      <c r="K21" s="31"/>
    </row>
    <row r="22" spans="1:11" ht="28.5" customHeight="1">
      <c r="A22" s="111" t="s">
        <v>79</v>
      </c>
      <c r="B22" s="111" t="s">
        <v>92</v>
      </c>
      <c r="C22" s="111" t="s">
        <v>88</v>
      </c>
      <c r="D22" s="114" t="s">
        <v>97</v>
      </c>
      <c r="E22" s="115"/>
      <c r="F22" s="116" t="s">
        <v>98</v>
      </c>
      <c r="G22" s="117"/>
      <c r="H22" s="74">
        <v>3</v>
      </c>
      <c r="I22" s="70">
        <v>2</v>
      </c>
      <c r="J22" s="70">
        <v>2</v>
      </c>
      <c r="K22" s="31"/>
    </row>
    <row r="23" spans="1:11" ht="28.5" customHeight="1">
      <c r="A23" s="111" t="s">
        <v>79</v>
      </c>
      <c r="B23" s="111" t="s">
        <v>92</v>
      </c>
      <c r="C23" s="111" t="s">
        <v>88</v>
      </c>
      <c r="D23" s="114" t="s">
        <v>99</v>
      </c>
      <c r="E23" s="115"/>
      <c r="F23" s="118" t="s">
        <v>100</v>
      </c>
      <c r="G23" s="119"/>
      <c r="H23" s="72">
        <v>4</v>
      </c>
      <c r="I23" s="70">
        <v>2</v>
      </c>
      <c r="J23" s="70">
        <v>2</v>
      </c>
      <c r="K23" s="31"/>
    </row>
    <row r="24" spans="1:11" ht="28.5" customHeight="1">
      <c r="A24" s="111" t="s">
        <v>79</v>
      </c>
      <c r="B24" s="111" t="s">
        <v>92</v>
      </c>
      <c r="C24" s="111" t="s">
        <v>88</v>
      </c>
      <c r="D24" s="114" t="s">
        <v>101</v>
      </c>
      <c r="E24" s="115"/>
      <c r="F24" s="118" t="s">
        <v>102</v>
      </c>
      <c r="G24" s="119"/>
      <c r="H24" s="72">
        <v>14</v>
      </c>
      <c r="I24" s="70">
        <v>1</v>
      </c>
      <c r="J24" s="70">
        <v>1</v>
      </c>
      <c r="K24" s="31"/>
    </row>
    <row r="25" spans="1:11" ht="28.5" customHeight="1">
      <c r="A25" s="111" t="s">
        <v>79</v>
      </c>
      <c r="B25" s="111" t="s">
        <v>92</v>
      </c>
      <c r="C25" s="111" t="s">
        <v>88</v>
      </c>
      <c r="D25" s="114" t="s">
        <v>103</v>
      </c>
      <c r="E25" s="115"/>
      <c r="F25" s="118" t="s">
        <v>104</v>
      </c>
      <c r="G25" s="119"/>
      <c r="H25" s="72">
        <v>1</v>
      </c>
      <c r="I25" s="70">
        <v>1</v>
      </c>
      <c r="J25" s="70">
        <v>1</v>
      </c>
      <c r="K25" s="31"/>
    </row>
    <row r="26" spans="1:11" ht="28.5" customHeight="1">
      <c r="A26" s="111" t="s">
        <v>79</v>
      </c>
      <c r="B26" s="111" t="s">
        <v>92</v>
      </c>
      <c r="C26" s="111" t="s">
        <v>88</v>
      </c>
      <c r="D26" s="114" t="s">
        <v>105</v>
      </c>
      <c r="E26" s="115"/>
      <c r="F26" s="116" t="s">
        <v>332</v>
      </c>
      <c r="G26" s="117"/>
      <c r="H26" s="75">
        <v>4</v>
      </c>
      <c r="I26" s="70">
        <v>2</v>
      </c>
      <c r="J26" s="70">
        <v>2</v>
      </c>
      <c r="K26" s="31"/>
    </row>
    <row r="27" spans="1:11" ht="28.5" customHeight="1">
      <c r="A27" s="111" t="s">
        <v>79</v>
      </c>
      <c r="B27" s="111" t="s">
        <v>92</v>
      </c>
      <c r="C27" s="111" t="s">
        <v>88</v>
      </c>
      <c r="D27" s="114" t="s">
        <v>336</v>
      </c>
      <c r="E27" s="115"/>
      <c r="F27" s="126" t="s">
        <v>333</v>
      </c>
      <c r="G27" s="127"/>
      <c r="H27" s="72">
        <v>76406</v>
      </c>
      <c r="I27" s="70">
        <v>2</v>
      </c>
      <c r="J27" s="70">
        <v>2</v>
      </c>
      <c r="K27" s="63"/>
    </row>
    <row r="28" spans="1:11" ht="28.5" customHeight="1">
      <c r="A28" s="111" t="s">
        <v>79</v>
      </c>
      <c r="B28" s="111" t="s">
        <v>92</v>
      </c>
      <c r="C28" s="111" t="s">
        <v>88</v>
      </c>
      <c r="D28" s="114" t="s">
        <v>106</v>
      </c>
      <c r="E28" s="115"/>
      <c r="F28" s="118" t="s">
        <v>334</v>
      </c>
      <c r="G28" s="119"/>
      <c r="H28" s="72">
        <v>132827</v>
      </c>
      <c r="I28" s="70">
        <v>2</v>
      </c>
      <c r="J28" s="70">
        <v>2</v>
      </c>
      <c r="K28" s="63" t="s">
        <v>305</v>
      </c>
    </row>
    <row r="29" spans="1:11" ht="28.5" customHeight="1">
      <c r="A29" s="111" t="s">
        <v>79</v>
      </c>
      <c r="B29" s="111" t="s">
        <v>92</v>
      </c>
      <c r="C29" s="111" t="s">
        <v>88</v>
      </c>
      <c r="D29" s="114" t="s">
        <v>107</v>
      </c>
      <c r="E29" s="115"/>
      <c r="F29" s="116">
        <f>5</f>
        <v>5</v>
      </c>
      <c r="G29" s="117"/>
      <c r="H29" s="72">
        <v>5</v>
      </c>
      <c r="I29" s="70">
        <v>2</v>
      </c>
      <c r="J29" s="70">
        <v>2</v>
      </c>
      <c r="K29" s="31"/>
    </row>
    <row r="30" spans="1:11" ht="28.5" customHeight="1">
      <c r="A30" s="111" t="s">
        <v>79</v>
      </c>
      <c r="B30" s="111" t="s">
        <v>92</v>
      </c>
      <c r="C30" s="111" t="s">
        <v>88</v>
      </c>
      <c r="D30" s="114" t="s">
        <v>108</v>
      </c>
      <c r="E30" s="115"/>
      <c r="F30" s="124">
        <f>2</f>
        <v>2</v>
      </c>
      <c r="G30" s="125"/>
      <c r="H30" s="72">
        <v>2</v>
      </c>
      <c r="I30" s="70">
        <v>2</v>
      </c>
      <c r="J30" s="70">
        <v>2</v>
      </c>
      <c r="K30" s="31"/>
    </row>
    <row r="31" spans="1:11" ht="28.5" customHeight="1">
      <c r="A31" s="111" t="s">
        <v>79</v>
      </c>
      <c r="B31" s="111" t="s">
        <v>92</v>
      </c>
      <c r="C31" s="111" t="s">
        <v>88</v>
      </c>
      <c r="D31" s="114" t="s">
        <v>109</v>
      </c>
      <c r="E31" s="115"/>
      <c r="F31" s="116"/>
      <c r="G31" s="117"/>
      <c r="H31" s="76"/>
      <c r="I31" s="70"/>
      <c r="J31" s="70"/>
      <c r="K31" s="31"/>
    </row>
    <row r="32" spans="1:11" ht="28.5" customHeight="1">
      <c r="A32" s="111" t="s">
        <v>79</v>
      </c>
      <c r="B32" s="111" t="s">
        <v>92</v>
      </c>
      <c r="C32" s="111" t="s">
        <v>88</v>
      </c>
      <c r="D32" s="114" t="s">
        <v>110</v>
      </c>
      <c r="E32" s="115"/>
      <c r="F32" s="116" t="s">
        <v>111</v>
      </c>
      <c r="G32" s="117"/>
      <c r="H32" s="77">
        <v>507.39</v>
      </c>
      <c r="I32" s="70">
        <v>2</v>
      </c>
      <c r="J32" s="70">
        <v>2</v>
      </c>
      <c r="K32" s="31"/>
    </row>
    <row r="33" spans="1:11" ht="28.5" customHeight="1">
      <c r="A33" s="111" t="s">
        <v>79</v>
      </c>
      <c r="B33" s="111" t="s">
        <v>92</v>
      </c>
      <c r="C33" s="111" t="s">
        <v>112</v>
      </c>
      <c r="D33" s="114" t="s">
        <v>113</v>
      </c>
      <c r="E33" s="115"/>
      <c r="F33" s="118" t="s">
        <v>114</v>
      </c>
      <c r="G33" s="119"/>
      <c r="H33" s="72">
        <v>85</v>
      </c>
      <c r="I33" s="70">
        <v>2</v>
      </c>
      <c r="J33" s="70">
        <v>2</v>
      </c>
      <c r="K33" s="31"/>
    </row>
    <row r="34" spans="1:11" ht="28.5" customHeight="1">
      <c r="A34" s="111" t="s">
        <v>79</v>
      </c>
      <c r="B34" s="111" t="s">
        <v>92</v>
      </c>
      <c r="C34" s="111" t="s">
        <v>112</v>
      </c>
      <c r="D34" s="114" t="s">
        <v>115</v>
      </c>
      <c r="E34" s="115"/>
      <c r="F34" s="118" t="s">
        <v>114</v>
      </c>
      <c r="G34" s="119"/>
      <c r="H34" s="72">
        <v>85</v>
      </c>
      <c r="I34" s="70">
        <v>2</v>
      </c>
      <c r="J34" s="70">
        <v>2</v>
      </c>
      <c r="K34" s="31"/>
    </row>
    <row r="35" spans="1:11" ht="28.5" customHeight="1">
      <c r="A35" s="112"/>
      <c r="B35" s="112"/>
      <c r="C35" s="113"/>
      <c r="D35" s="122" t="s">
        <v>116</v>
      </c>
      <c r="E35" s="123"/>
      <c r="F35" s="118" t="s">
        <v>117</v>
      </c>
      <c r="G35" s="119"/>
      <c r="H35" s="72">
        <v>100</v>
      </c>
      <c r="I35" s="70">
        <v>2</v>
      </c>
      <c r="J35" s="70">
        <v>2</v>
      </c>
      <c r="K35" s="31"/>
    </row>
    <row r="36" spans="1:11" ht="28.5" customHeight="1">
      <c r="A36" s="111" t="s">
        <v>79</v>
      </c>
      <c r="B36" s="111" t="s">
        <v>92</v>
      </c>
      <c r="C36" s="111" t="s">
        <v>112</v>
      </c>
      <c r="D36" s="114" t="s">
        <v>118</v>
      </c>
      <c r="E36" s="115"/>
      <c r="F36" s="124"/>
      <c r="G36" s="125"/>
      <c r="H36" s="73"/>
      <c r="I36" s="70"/>
      <c r="J36" s="70"/>
      <c r="K36" s="31"/>
    </row>
    <row r="37" spans="1:11" ht="28.5" customHeight="1">
      <c r="A37" s="111" t="s">
        <v>79</v>
      </c>
      <c r="B37" s="111" t="s">
        <v>92</v>
      </c>
      <c r="C37" s="111" t="s">
        <v>112</v>
      </c>
      <c r="D37" s="114" t="s">
        <v>119</v>
      </c>
      <c r="E37" s="115"/>
      <c r="F37" s="116" t="s">
        <v>117</v>
      </c>
      <c r="G37" s="117"/>
      <c r="H37" s="78">
        <v>85</v>
      </c>
      <c r="I37" s="70">
        <v>2</v>
      </c>
      <c r="J37" s="70">
        <v>2</v>
      </c>
      <c r="K37" s="31"/>
    </row>
    <row r="38" spans="1:11" ht="28.5" customHeight="1">
      <c r="A38" s="111" t="s">
        <v>79</v>
      </c>
      <c r="B38" s="111" t="s">
        <v>92</v>
      </c>
      <c r="C38" s="21" t="s">
        <v>120</v>
      </c>
      <c r="D38" s="114" t="s">
        <v>121</v>
      </c>
      <c r="E38" s="115"/>
      <c r="F38" s="116" t="s">
        <v>122</v>
      </c>
      <c r="G38" s="117"/>
      <c r="H38" s="79">
        <v>100</v>
      </c>
      <c r="I38" s="70">
        <v>5</v>
      </c>
      <c r="J38" s="70">
        <v>5</v>
      </c>
      <c r="K38" s="31"/>
    </row>
    <row r="39" spans="1:11" ht="28.5" customHeight="1">
      <c r="A39" s="111" t="s">
        <v>79</v>
      </c>
      <c r="B39" s="111" t="s">
        <v>123</v>
      </c>
      <c r="C39" s="21" t="s">
        <v>124</v>
      </c>
      <c r="D39" s="114" t="s">
        <v>125</v>
      </c>
      <c r="E39" s="115"/>
      <c r="F39" s="116">
        <v>13000</v>
      </c>
      <c r="G39" s="117"/>
      <c r="H39" s="80">
        <v>13000</v>
      </c>
      <c r="I39" s="70">
        <v>10</v>
      </c>
      <c r="J39" s="70">
        <v>10</v>
      </c>
      <c r="K39" s="31"/>
    </row>
    <row r="40" spans="1:11" ht="28.5" customHeight="1">
      <c r="A40" s="111" t="s">
        <v>79</v>
      </c>
      <c r="B40" s="111" t="s">
        <v>126</v>
      </c>
      <c r="C40" s="111" t="s">
        <v>127</v>
      </c>
      <c r="D40" s="114" t="s">
        <v>128</v>
      </c>
      <c r="E40" s="115"/>
      <c r="F40" s="118">
        <v>100</v>
      </c>
      <c r="G40" s="119"/>
      <c r="H40" s="81" t="s">
        <v>129</v>
      </c>
      <c r="I40" s="70">
        <v>10</v>
      </c>
      <c r="J40" s="70">
        <v>10</v>
      </c>
      <c r="K40" s="31"/>
    </row>
    <row r="41" spans="1:11" ht="28.5" customHeight="1">
      <c r="A41" s="111" t="s">
        <v>79</v>
      </c>
      <c r="B41" s="111" t="s">
        <v>126</v>
      </c>
      <c r="C41" s="111" t="s">
        <v>127</v>
      </c>
      <c r="D41" s="114" t="s">
        <v>130</v>
      </c>
      <c r="E41" s="115"/>
      <c r="F41" s="118">
        <v>100</v>
      </c>
      <c r="G41" s="119"/>
      <c r="H41" s="81" t="s">
        <v>131</v>
      </c>
      <c r="I41" s="70">
        <v>10</v>
      </c>
      <c r="J41" s="70">
        <v>10</v>
      </c>
      <c r="K41" s="31"/>
    </row>
    <row r="42" spans="1:11" ht="28.5" customHeight="1">
      <c r="A42" s="111" t="s">
        <v>79</v>
      </c>
      <c r="B42" s="111" t="s">
        <v>132</v>
      </c>
      <c r="C42" s="111" t="s">
        <v>133</v>
      </c>
      <c r="D42" s="114" t="s">
        <v>134</v>
      </c>
      <c r="E42" s="115"/>
      <c r="F42" s="120">
        <v>90</v>
      </c>
      <c r="G42" s="121"/>
      <c r="H42" s="72">
        <v>90</v>
      </c>
      <c r="I42" s="70">
        <v>5</v>
      </c>
      <c r="J42" s="70">
        <v>5</v>
      </c>
      <c r="K42" s="31"/>
    </row>
    <row r="43" spans="1:11" ht="28.5" customHeight="1">
      <c r="A43" s="111" t="s">
        <v>79</v>
      </c>
      <c r="B43" s="111" t="s">
        <v>135</v>
      </c>
      <c r="C43" s="111" t="s">
        <v>133</v>
      </c>
      <c r="D43" s="114" t="s">
        <v>136</v>
      </c>
      <c r="E43" s="115"/>
      <c r="F43" s="120">
        <v>90</v>
      </c>
      <c r="G43" s="121"/>
      <c r="H43" s="82">
        <v>90</v>
      </c>
      <c r="I43" s="70">
        <v>5</v>
      </c>
      <c r="J43" s="70">
        <v>5</v>
      </c>
      <c r="K43" s="31"/>
    </row>
    <row r="44" spans="1:11" ht="14.25">
      <c r="A44" s="106" t="s">
        <v>137</v>
      </c>
      <c r="B44" s="107"/>
      <c r="C44" s="107"/>
      <c r="D44" s="107"/>
      <c r="E44" s="107"/>
      <c r="F44" s="107"/>
      <c r="G44" s="107"/>
      <c r="H44" s="107"/>
      <c r="I44" s="20">
        <v>100</v>
      </c>
      <c r="J44" s="108">
        <v>90.74</v>
      </c>
      <c r="K44" s="108"/>
    </row>
    <row r="45" spans="1:11" ht="14.25">
      <c r="A45" s="109" t="s">
        <v>138</v>
      </c>
      <c r="B45" s="109"/>
      <c r="C45" s="109" t="s">
        <v>139</v>
      </c>
      <c r="D45" s="109"/>
      <c r="E45" s="109"/>
      <c r="F45" s="109"/>
      <c r="G45" s="109"/>
      <c r="H45" s="109"/>
      <c r="I45" s="109"/>
      <c r="J45" s="109"/>
      <c r="K45" s="109"/>
    </row>
    <row r="46" spans="1:11" ht="48" customHeight="1">
      <c r="A46" s="110" t="s">
        <v>340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</row>
  </sheetData>
  <mergeCells count="106">
    <mergeCell ref="A2:K2"/>
    <mergeCell ref="A3:K3"/>
    <mergeCell ref="A4:C4"/>
    <mergeCell ref="D4:K4"/>
    <mergeCell ref="A5:C5"/>
    <mergeCell ref="D5:F5"/>
    <mergeCell ref="G5:H5"/>
    <mergeCell ref="I5:K5"/>
    <mergeCell ref="B6:C6"/>
    <mergeCell ref="E6:F6"/>
    <mergeCell ref="I6:J6"/>
    <mergeCell ref="B7:C7"/>
    <mergeCell ref="E7:F7"/>
    <mergeCell ref="I7:J7"/>
    <mergeCell ref="B8:C8"/>
    <mergeCell ref="E8:F8"/>
    <mergeCell ref="I8:J8"/>
    <mergeCell ref="B9:C9"/>
    <mergeCell ref="E9:F9"/>
    <mergeCell ref="I9:J9"/>
    <mergeCell ref="B10:C10"/>
    <mergeCell ref="E10:F10"/>
    <mergeCell ref="I10:J10"/>
    <mergeCell ref="B11:F11"/>
    <mergeCell ref="G11:K11"/>
    <mergeCell ref="B12:F12"/>
    <mergeCell ref="G12:K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F42:G42"/>
    <mergeCell ref="D43:E43"/>
    <mergeCell ref="F43:G4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A44:H44"/>
    <mergeCell ref="J44:K44"/>
    <mergeCell ref="A45:B45"/>
    <mergeCell ref="C45:K45"/>
    <mergeCell ref="A46:K46"/>
    <mergeCell ref="A6:A10"/>
    <mergeCell ref="A11:A12"/>
    <mergeCell ref="A14:A43"/>
    <mergeCell ref="B14:B16"/>
    <mergeCell ref="B17:B38"/>
    <mergeCell ref="B39:B41"/>
    <mergeCell ref="B42:B43"/>
    <mergeCell ref="C14:C16"/>
    <mergeCell ref="C17:C32"/>
    <mergeCell ref="C33:C37"/>
    <mergeCell ref="C40:C41"/>
    <mergeCell ref="C42:C43"/>
    <mergeCell ref="D39:E39"/>
    <mergeCell ref="F39:G39"/>
    <mergeCell ref="D40:E40"/>
    <mergeCell ref="F40:G40"/>
    <mergeCell ref="D41:E41"/>
    <mergeCell ref="F41:G41"/>
    <mergeCell ref="D42:E42"/>
  </mergeCells>
  <phoneticPr fontId="18" type="noConversion"/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27"/>
  <sheetViews>
    <sheetView topLeftCell="A22" workbookViewId="0">
      <selection activeCell="M21" sqref="M21"/>
    </sheetView>
  </sheetViews>
  <sheetFormatPr defaultColWidth="9" defaultRowHeight="13.5"/>
  <cols>
    <col min="1" max="3" width="9" style="27"/>
    <col min="4" max="4" width="10.5" style="27" customWidth="1"/>
    <col min="5" max="5" width="18.125" style="27" customWidth="1"/>
    <col min="6" max="6" width="9" style="27"/>
    <col min="7" max="7" width="11.875" style="27" customWidth="1"/>
    <col min="8" max="8" width="10.375" style="27"/>
    <col min="9" max="12" width="9" style="27"/>
    <col min="13" max="13" width="12.625" style="27"/>
    <col min="14" max="16384" width="9" style="27"/>
  </cols>
  <sheetData>
    <row r="1" spans="1:12" ht="20.25">
      <c r="A1" s="32" t="s">
        <v>140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5.5">
      <c r="A2" s="139" t="s">
        <v>49</v>
      </c>
      <c r="B2" s="140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4.25">
      <c r="A3" s="141" t="s">
        <v>50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14.25">
      <c r="A4" s="106" t="s">
        <v>51</v>
      </c>
      <c r="B4" s="107"/>
      <c r="C4" s="169"/>
      <c r="D4" s="107" t="s">
        <v>141</v>
      </c>
      <c r="E4" s="107"/>
      <c r="F4" s="107"/>
      <c r="G4" s="107"/>
      <c r="H4" s="107"/>
      <c r="I4" s="107"/>
      <c r="J4" s="107"/>
      <c r="K4" s="107"/>
      <c r="L4" s="169"/>
    </row>
    <row r="5" spans="1:12" ht="14.25">
      <c r="A5" s="167" t="s">
        <v>53</v>
      </c>
      <c r="B5" s="170"/>
      <c r="C5" s="168"/>
      <c r="D5" s="142" t="s">
        <v>54</v>
      </c>
      <c r="E5" s="142"/>
      <c r="F5" s="142"/>
      <c r="G5" s="142" t="s">
        <v>55</v>
      </c>
      <c r="H5" s="142"/>
      <c r="I5" s="142"/>
      <c r="J5" s="142"/>
      <c r="K5" s="142"/>
      <c r="L5" s="142"/>
    </row>
    <row r="6" spans="1:12" ht="28.5">
      <c r="A6" s="143" t="s">
        <v>56</v>
      </c>
      <c r="B6" s="167"/>
      <c r="C6" s="168"/>
      <c r="D6" s="26" t="s">
        <v>57</v>
      </c>
      <c r="E6" s="167" t="s">
        <v>58</v>
      </c>
      <c r="F6" s="168"/>
      <c r="G6" s="26" t="s">
        <v>59</v>
      </c>
      <c r="H6" s="26" t="s">
        <v>60</v>
      </c>
      <c r="I6" s="167" t="s">
        <v>61</v>
      </c>
      <c r="J6" s="168"/>
      <c r="K6" s="167" t="s">
        <v>62</v>
      </c>
      <c r="L6" s="168"/>
    </row>
    <row r="7" spans="1:12" ht="14.25">
      <c r="A7" s="144"/>
      <c r="B7" s="133" t="s">
        <v>63</v>
      </c>
      <c r="C7" s="133"/>
      <c r="D7" s="35">
        <v>7234.35</v>
      </c>
      <c r="E7" s="165">
        <v>7234.35</v>
      </c>
      <c r="F7" s="166"/>
      <c r="G7" s="35">
        <v>6140.31</v>
      </c>
      <c r="H7" s="66">
        <v>10</v>
      </c>
      <c r="I7" s="167">
        <f>G7/E7</f>
        <v>0.84877148603537289</v>
      </c>
      <c r="J7" s="168"/>
      <c r="K7" s="167">
        <v>8.49</v>
      </c>
      <c r="L7" s="168"/>
    </row>
    <row r="8" spans="1:12" ht="14.25">
      <c r="A8" s="144"/>
      <c r="B8" s="133" t="s">
        <v>64</v>
      </c>
      <c r="C8" s="133"/>
      <c r="D8" s="35">
        <f>省级资金执行情况表!B7</f>
        <v>7234.35</v>
      </c>
      <c r="E8" s="165">
        <f>省级资金执行情况表!B7</f>
        <v>7234.35</v>
      </c>
      <c r="F8" s="166"/>
      <c r="G8" s="35">
        <f>省级资金执行情况表!D7</f>
        <v>6140.31</v>
      </c>
      <c r="H8" s="66">
        <v>10</v>
      </c>
      <c r="I8" s="167">
        <f>G8/E8</f>
        <v>0.84877148603537289</v>
      </c>
      <c r="J8" s="168"/>
      <c r="K8" s="167">
        <v>8.49</v>
      </c>
      <c r="L8" s="168"/>
    </row>
    <row r="9" spans="1:12" ht="14.25">
      <c r="A9" s="144"/>
      <c r="B9" s="133" t="s">
        <v>65</v>
      </c>
      <c r="C9" s="133"/>
      <c r="D9" s="35"/>
      <c r="E9" s="165"/>
      <c r="F9" s="166"/>
      <c r="G9" s="35"/>
      <c r="H9" s="26"/>
      <c r="I9" s="167"/>
      <c r="J9" s="168"/>
      <c r="K9" s="167"/>
      <c r="L9" s="168"/>
    </row>
    <row r="10" spans="1:12" ht="14.25">
      <c r="A10" s="144"/>
      <c r="B10" s="133" t="s">
        <v>6</v>
      </c>
      <c r="C10" s="133"/>
      <c r="D10" s="35"/>
      <c r="E10" s="165"/>
      <c r="F10" s="166"/>
      <c r="G10" s="35"/>
      <c r="H10" s="26" t="s">
        <v>66</v>
      </c>
      <c r="I10" s="167"/>
      <c r="J10" s="168"/>
      <c r="K10" s="167"/>
      <c r="L10" s="168"/>
    </row>
    <row r="11" spans="1:12" ht="14.25">
      <c r="A11" s="109" t="s">
        <v>67</v>
      </c>
      <c r="B11" s="106" t="s">
        <v>68</v>
      </c>
      <c r="C11" s="107"/>
      <c r="D11" s="107"/>
      <c r="E11" s="107"/>
      <c r="F11" s="169"/>
      <c r="G11" s="106" t="s">
        <v>69</v>
      </c>
      <c r="H11" s="107"/>
      <c r="I11" s="107"/>
      <c r="J11" s="107"/>
      <c r="K11" s="107"/>
      <c r="L11" s="169"/>
    </row>
    <row r="12" spans="1:12" ht="128.25" customHeight="1">
      <c r="A12" s="109"/>
      <c r="B12" s="162" t="s">
        <v>316</v>
      </c>
      <c r="C12" s="163"/>
      <c r="D12" s="163"/>
      <c r="E12" s="163"/>
      <c r="F12" s="164"/>
      <c r="G12" s="162" t="s">
        <v>317</v>
      </c>
      <c r="H12" s="163"/>
      <c r="I12" s="163"/>
      <c r="J12" s="163"/>
      <c r="K12" s="163"/>
      <c r="L12" s="164"/>
    </row>
    <row r="13" spans="1:12">
      <c r="A13" s="145" t="s">
        <v>70</v>
      </c>
      <c r="B13" s="83" t="s">
        <v>71</v>
      </c>
      <c r="C13" s="70" t="s">
        <v>72</v>
      </c>
      <c r="D13" s="151" t="s">
        <v>73</v>
      </c>
      <c r="E13" s="152"/>
      <c r="F13" s="131" t="s">
        <v>74</v>
      </c>
      <c r="G13" s="132"/>
      <c r="H13" s="70" t="s">
        <v>75</v>
      </c>
      <c r="I13" s="70" t="s">
        <v>76</v>
      </c>
      <c r="J13" s="70" t="s">
        <v>77</v>
      </c>
      <c r="K13" s="131" t="s">
        <v>78</v>
      </c>
      <c r="L13" s="132"/>
    </row>
    <row r="14" spans="1:12" ht="45" customHeight="1">
      <c r="A14" s="145"/>
      <c r="B14" s="146" t="s">
        <v>80</v>
      </c>
      <c r="C14" s="146" t="s">
        <v>81</v>
      </c>
      <c r="D14" s="149" t="s">
        <v>142</v>
      </c>
      <c r="E14" s="150" t="s">
        <v>142</v>
      </c>
      <c r="F14" s="151" t="s">
        <v>143</v>
      </c>
      <c r="G14" s="152" t="s">
        <v>143</v>
      </c>
      <c r="H14" s="84">
        <v>22</v>
      </c>
      <c r="I14" s="70">
        <v>3.3</v>
      </c>
      <c r="J14" s="70">
        <v>3.3</v>
      </c>
      <c r="K14" s="153"/>
      <c r="L14" s="154"/>
    </row>
    <row r="15" spans="1:12" ht="42" customHeight="1">
      <c r="A15" s="145"/>
      <c r="B15" s="147"/>
      <c r="C15" s="147"/>
      <c r="D15" s="149" t="s">
        <v>144</v>
      </c>
      <c r="E15" s="150" t="s">
        <v>144</v>
      </c>
      <c r="F15" s="151" t="s">
        <v>145</v>
      </c>
      <c r="G15" s="152" t="s">
        <v>145</v>
      </c>
      <c r="H15" s="84">
        <v>23</v>
      </c>
      <c r="I15" s="70">
        <v>3.3</v>
      </c>
      <c r="J15" s="70">
        <v>3.3</v>
      </c>
      <c r="K15" s="153"/>
      <c r="L15" s="154"/>
    </row>
    <row r="16" spans="1:12" ht="39" customHeight="1">
      <c r="A16" s="145"/>
      <c r="B16" s="147"/>
      <c r="C16" s="147"/>
      <c r="D16" s="149" t="s">
        <v>146</v>
      </c>
      <c r="E16" s="150" t="s">
        <v>146</v>
      </c>
      <c r="F16" s="151" t="s">
        <v>147</v>
      </c>
      <c r="G16" s="152">
        <v>3</v>
      </c>
      <c r="H16" s="85">
        <v>3</v>
      </c>
      <c r="I16" s="70">
        <v>3.4</v>
      </c>
      <c r="J16" s="70">
        <v>3.4</v>
      </c>
      <c r="K16" s="153"/>
      <c r="L16" s="154"/>
    </row>
    <row r="17" spans="1:12" ht="51.95" customHeight="1">
      <c r="A17" s="145"/>
      <c r="B17" s="146" t="s">
        <v>148</v>
      </c>
      <c r="C17" s="146" t="s">
        <v>88</v>
      </c>
      <c r="D17" s="149" t="s">
        <v>149</v>
      </c>
      <c r="E17" s="150" t="s">
        <v>149</v>
      </c>
      <c r="F17" s="151">
        <v>694.59</v>
      </c>
      <c r="G17" s="152"/>
      <c r="H17" s="86">
        <v>694.59</v>
      </c>
      <c r="I17" s="87">
        <v>8</v>
      </c>
      <c r="J17" s="87">
        <v>8</v>
      </c>
      <c r="K17" s="153"/>
      <c r="L17" s="154"/>
    </row>
    <row r="18" spans="1:12" ht="43.5" customHeight="1">
      <c r="A18" s="145"/>
      <c r="B18" s="147"/>
      <c r="C18" s="147"/>
      <c r="D18" s="149" t="s">
        <v>339</v>
      </c>
      <c r="E18" s="150" t="s">
        <v>150</v>
      </c>
      <c r="F18" s="151">
        <v>211.56</v>
      </c>
      <c r="G18" s="152" t="s">
        <v>151</v>
      </c>
      <c r="H18" s="85">
        <v>124.14</v>
      </c>
      <c r="I18" s="87">
        <v>8</v>
      </c>
      <c r="J18" s="87">
        <f>H18/F18*I18</f>
        <v>4.6942711287577996</v>
      </c>
      <c r="K18" s="153" t="s">
        <v>318</v>
      </c>
      <c r="L18" s="154"/>
    </row>
    <row r="19" spans="1:12" ht="32.1" customHeight="1">
      <c r="A19" s="145"/>
      <c r="B19" s="147"/>
      <c r="C19" s="146" t="s">
        <v>112</v>
      </c>
      <c r="D19" s="160" t="s">
        <v>152</v>
      </c>
      <c r="E19" s="161"/>
      <c r="F19" s="151">
        <v>694.59</v>
      </c>
      <c r="G19" s="152"/>
      <c r="H19" s="88">
        <v>694.59</v>
      </c>
      <c r="I19" s="87">
        <v>8</v>
      </c>
      <c r="J19" s="87">
        <f>H19/F19*I19</f>
        <v>8</v>
      </c>
      <c r="K19" s="153"/>
      <c r="L19" s="154"/>
    </row>
    <row r="20" spans="1:12" ht="32.1" customHeight="1">
      <c r="A20" s="145"/>
      <c r="B20" s="147"/>
      <c r="C20" s="147"/>
      <c r="D20" s="158" t="s">
        <v>153</v>
      </c>
      <c r="E20" s="159"/>
      <c r="F20" s="131">
        <v>100</v>
      </c>
      <c r="G20" s="155"/>
      <c r="H20" s="89">
        <v>100</v>
      </c>
      <c r="I20" s="87">
        <v>8</v>
      </c>
      <c r="J20" s="87">
        <f>H20/F20*I20</f>
        <v>8</v>
      </c>
      <c r="K20" s="65"/>
      <c r="L20" s="90"/>
    </row>
    <row r="21" spans="1:12" ht="32.1" customHeight="1">
      <c r="A21" s="145"/>
      <c r="B21" s="147"/>
      <c r="C21" s="83" t="s">
        <v>120</v>
      </c>
      <c r="D21" s="149" t="s">
        <v>154</v>
      </c>
      <c r="E21" s="150" t="s">
        <v>154</v>
      </c>
      <c r="F21" s="151" t="s">
        <v>122</v>
      </c>
      <c r="G21" s="152" t="s">
        <v>155</v>
      </c>
      <c r="H21" s="91">
        <v>90.35</v>
      </c>
      <c r="I21" s="87">
        <v>8</v>
      </c>
      <c r="J21" s="87">
        <v>8</v>
      </c>
      <c r="K21" s="153"/>
      <c r="L21" s="154"/>
    </row>
    <row r="22" spans="1:12" ht="27">
      <c r="A22" s="145"/>
      <c r="B22" s="51" t="s">
        <v>123</v>
      </c>
      <c r="C22" s="83" t="s">
        <v>127</v>
      </c>
      <c r="D22" s="153" t="s">
        <v>156</v>
      </c>
      <c r="E22" s="156"/>
      <c r="F22" s="151">
        <v>100</v>
      </c>
      <c r="G22" s="152">
        <v>100</v>
      </c>
      <c r="H22" s="92">
        <v>1</v>
      </c>
      <c r="I22" s="70">
        <v>30</v>
      </c>
      <c r="J22" s="70">
        <v>30</v>
      </c>
      <c r="K22" s="153"/>
      <c r="L22" s="154"/>
    </row>
    <row r="23" spans="1:12" ht="24" customHeight="1">
      <c r="A23" s="145"/>
      <c r="B23" s="148" t="s">
        <v>132</v>
      </c>
      <c r="C23" s="146" t="s">
        <v>133</v>
      </c>
      <c r="D23" s="149" t="s">
        <v>157</v>
      </c>
      <c r="E23" s="150" t="s">
        <v>157</v>
      </c>
      <c r="F23" s="151" t="s">
        <v>122</v>
      </c>
      <c r="G23" s="157" t="s">
        <v>338</v>
      </c>
      <c r="H23" s="93">
        <v>90</v>
      </c>
      <c r="I23" s="70">
        <v>5</v>
      </c>
      <c r="J23" s="70">
        <v>5</v>
      </c>
      <c r="K23" s="153"/>
      <c r="L23" s="154"/>
    </row>
    <row r="24" spans="1:12" ht="30" customHeight="1">
      <c r="A24" s="145"/>
      <c r="B24" s="148"/>
      <c r="C24" s="146"/>
      <c r="D24" s="149" t="s">
        <v>158</v>
      </c>
      <c r="E24" s="150" t="s">
        <v>158</v>
      </c>
      <c r="F24" s="151" t="s">
        <v>122</v>
      </c>
      <c r="G24" s="152" t="s">
        <v>155</v>
      </c>
      <c r="H24" s="89">
        <v>90</v>
      </c>
      <c r="I24" s="70">
        <v>5</v>
      </c>
      <c r="J24" s="70">
        <v>5</v>
      </c>
      <c r="K24" s="153"/>
      <c r="L24" s="154"/>
    </row>
    <row r="25" spans="1:12">
      <c r="A25" s="131" t="s">
        <v>137</v>
      </c>
      <c r="B25" s="155"/>
      <c r="C25" s="155"/>
      <c r="D25" s="155"/>
      <c r="E25" s="155"/>
      <c r="F25" s="155"/>
      <c r="G25" s="155"/>
      <c r="H25" s="155"/>
      <c r="I25" s="70">
        <v>100</v>
      </c>
      <c r="J25" s="131">
        <v>95.18</v>
      </c>
      <c r="K25" s="155"/>
      <c r="L25" s="132"/>
    </row>
    <row r="26" spans="1:12" ht="14.25">
      <c r="A26" s="109" t="s">
        <v>138</v>
      </c>
      <c r="B26" s="109"/>
      <c r="C26" s="109" t="s">
        <v>139</v>
      </c>
      <c r="D26" s="109"/>
      <c r="E26" s="109"/>
      <c r="F26" s="109"/>
      <c r="G26" s="109"/>
      <c r="H26" s="109"/>
      <c r="I26" s="109"/>
      <c r="J26" s="109"/>
      <c r="K26" s="109"/>
      <c r="L26" s="109"/>
    </row>
    <row r="27" spans="1:12" ht="36.950000000000003" customHeight="1">
      <c r="A27" s="110" t="s">
        <v>340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</row>
  </sheetData>
  <mergeCells count="82">
    <mergeCell ref="A2:L2"/>
    <mergeCell ref="A3:L3"/>
    <mergeCell ref="A4:C4"/>
    <mergeCell ref="D4:L4"/>
    <mergeCell ref="A5:C5"/>
    <mergeCell ref="D5:F5"/>
    <mergeCell ref="G5:H5"/>
    <mergeCell ref="I5:L5"/>
    <mergeCell ref="B6:C6"/>
    <mergeCell ref="E6:F6"/>
    <mergeCell ref="I6:J6"/>
    <mergeCell ref="K6:L6"/>
    <mergeCell ref="B7:C7"/>
    <mergeCell ref="E7:F7"/>
    <mergeCell ref="I7:J7"/>
    <mergeCell ref="K7:L7"/>
    <mergeCell ref="B8:C8"/>
    <mergeCell ref="E8:F8"/>
    <mergeCell ref="I8:J8"/>
    <mergeCell ref="K8:L8"/>
    <mergeCell ref="B9:C9"/>
    <mergeCell ref="E9:F9"/>
    <mergeCell ref="I9:J9"/>
    <mergeCell ref="K9:L9"/>
    <mergeCell ref="B10:C10"/>
    <mergeCell ref="E10:F10"/>
    <mergeCell ref="I10:J10"/>
    <mergeCell ref="K10:L10"/>
    <mergeCell ref="B11:F11"/>
    <mergeCell ref="G11:L11"/>
    <mergeCell ref="B12:F12"/>
    <mergeCell ref="G12:L12"/>
    <mergeCell ref="D13:E13"/>
    <mergeCell ref="F13:G13"/>
    <mergeCell ref="K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D21:E21"/>
    <mergeCell ref="F21:G21"/>
    <mergeCell ref="K21:L21"/>
    <mergeCell ref="A25:H25"/>
    <mergeCell ref="J25:L25"/>
    <mergeCell ref="D22:E22"/>
    <mergeCell ref="F22:G22"/>
    <mergeCell ref="K22:L22"/>
    <mergeCell ref="D23:E23"/>
    <mergeCell ref="F23:G23"/>
    <mergeCell ref="K23:L23"/>
    <mergeCell ref="A26:B26"/>
    <mergeCell ref="C26:L26"/>
    <mergeCell ref="A27:L27"/>
    <mergeCell ref="A6:A10"/>
    <mergeCell ref="A11:A12"/>
    <mergeCell ref="A13:A24"/>
    <mergeCell ref="B14:B16"/>
    <mergeCell ref="B17:B21"/>
    <mergeCell ref="B23:B24"/>
    <mergeCell ref="C14:C16"/>
    <mergeCell ref="C17:C18"/>
    <mergeCell ref="C19:C20"/>
    <mergeCell ref="C23:C24"/>
    <mergeCell ref="D24:E24"/>
    <mergeCell ref="F24:G24"/>
    <mergeCell ref="K24:L24"/>
  </mergeCells>
  <phoneticPr fontId="18" type="noConversion"/>
  <pageMargins left="0.75" right="0.75" top="1" bottom="1" header="0.5" footer="0.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63"/>
  <sheetViews>
    <sheetView topLeftCell="A19" workbookViewId="0">
      <selection activeCell="K24" sqref="K24:L24"/>
    </sheetView>
  </sheetViews>
  <sheetFormatPr defaultColWidth="9" defaultRowHeight="13.5"/>
  <cols>
    <col min="1" max="1" width="9" style="27"/>
    <col min="2" max="2" width="10" style="27" customWidth="1"/>
    <col min="3" max="3" width="13.25" style="27" customWidth="1"/>
    <col min="4" max="4" width="17" style="27" customWidth="1"/>
    <col min="5" max="5" width="20.125" style="27" customWidth="1"/>
    <col min="6" max="6" width="9.625" style="27" customWidth="1"/>
    <col min="7" max="7" width="17" style="27" customWidth="1"/>
    <col min="8" max="8" width="11.625" style="34" customWidth="1"/>
    <col min="9" max="11" width="9" style="27"/>
    <col min="12" max="12" width="21.25" style="27" customWidth="1"/>
    <col min="13" max="16384" width="9" style="27"/>
  </cols>
  <sheetData>
    <row r="1" spans="1:12" ht="20.25">
      <c r="A1" s="32" t="s">
        <v>159</v>
      </c>
      <c r="B1" s="33"/>
      <c r="C1" s="33"/>
      <c r="D1" s="33"/>
      <c r="E1" s="33"/>
      <c r="F1" s="33"/>
      <c r="G1" s="33"/>
      <c r="I1" s="33"/>
      <c r="J1" s="33"/>
      <c r="K1" s="33"/>
      <c r="L1" s="33"/>
    </row>
    <row r="2" spans="1:12" ht="25.5">
      <c r="A2" s="139" t="s">
        <v>49</v>
      </c>
      <c r="B2" s="140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4.25">
      <c r="A3" s="141" t="s">
        <v>50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14.25">
      <c r="A4" s="106" t="s">
        <v>51</v>
      </c>
      <c r="B4" s="107"/>
      <c r="C4" s="169"/>
      <c r="D4" s="107" t="s">
        <v>160</v>
      </c>
      <c r="E4" s="107"/>
      <c r="F4" s="107"/>
      <c r="G4" s="107"/>
      <c r="H4" s="107"/>
      <c r="I4" s="107"/>
      <c r="J4" s="107"/>
      <c r="K4" s="107"/>
      <c r="L4" s="169"/>
    </row>
    <row r="5" spans="1:12" ht="14.25">
      <c r="A5" s="167" t="s">
        <v>53</v>
      </c>
      <c r="B5" s="170"/>
      <c r="C5" s="168"/>
      <c r="D5" s="142" t="s">
        <v>54</v>
      </c>
      <c r="E5" s="142"/>
      <c r="F5" s="142"/>
      <c r="G5" s="142" t="s">
        <v>55</v>
      </c>
      <c r="H5" s="142"/>
      <c r="I5" s="142"/>
      <c r="J5" s="142"/>
      <c r="K5" s="142"/>
      <c r="L5" s="142"/>
    </row>
    <row r="6" spans="1:12" ht="14.25">
      <c r="A6" s="143" t="s">
        <v>56</v>
      </c>
      <c r="B6" s="167"/>
      <c r="C6" s="168"/>
      <c r="D6" s="94" t="s">
        <v>57</v>
      </c>
      <c r="E6" s="167" t="s">
        <v>58</v>
      </c>
      <c r="F6" s="168"/>
      <c r="G6" s="94" t="s">
        <v>59</v>
      </c>
      <c r="H6" s="94" t="s">
        <v>60</v>
      </c>
      <c r="I6" s="167" t="s">
        <v>61</v>
      </c>
      <c r="J6" s="168"/>
      <c r="K6" s="167" t="s">
        <v>62</v>
      </c>
      <c r="L6" s="168"/>
    </row>
    <row r="7" spans="1:12" ht="14.25">
      <c r="A7" s="144"/>
      <c r="B7" s="133" t="s">
        <v>63</v>
      </c>
      <c r="C7" s="133"/>
      <c r="D7" s="95">
        <f>省级资金执行情况表!B15</f>
        <v>3591.1</v>
      </c>
      <c r="E7" s="165">
        <f>D7</f>
        <v>3591.1</v>
      </c>
      <c r="F7" s="166"/>
      <c r="G7" s="95">
        <f>省级资金执行情况表!D15</f>
        <v>1039.6103000000001</v>
      </c>
      <c r="H7" s="94">
        <v>10</v>
      </c>
      <c r="I7" s="189">
        <f>G7/D7</f>
        <v>0.28949633816936315</v>
      </c>
      <c r="J7" s="190"/>
      <c r="K7" s="165">
        <f>2.9</f>
        <v>2.9</v>
      </c>
      <c r="L7" s="166"/>
    </row>
    <row r="8" spans="1:12" ht="14.25">
      <c r="A8" s="144"/>
      <c r="B8" s="133" t="s">
        <v>64</v>
      </c>
      <c r="C8" s="133"/>
      <c r="D8" s="95">
        <v>3591.1</v>
      </c>
      <c r="E8" s="165">
        <f>D8</f>
        <v>3591.1</v>
      </c>
      <c r="F8" s="166"/>
      <c r="G8" s="95">
        <f>省级资金执行情况表!D15</f>
        <v>1039.6103000000001</v>
      </c>
      <c r="H8" s="36"/>
      <c r="I8" s="189">
        <f>G8/D8</f>
        <v>0.28949633816936315</v>
      </c>
      <c r="J8" s="190"/>
      <c r="K8" s="167"/>
      <c r="L8" s="168"/>
    </row>
    <row r="9" spans="1:12" ht="14.25">
      <c r="A9" s="144"/>
      <c r="B9" s="133" t="s">
        <v>65</v>
      </c>
      <c r="C9" s="133"/>
      <c r="D9" s="95"/>
      <c r="E9" s="165"/>
      <c r="F9" s="166"/>
      <c r="G9" s="95"/>
      <c r="H9" s="94" t="s">
        <v>66</v>
      </c>
      <c r="I9" s="167"/>
      <c r="J9" s="168"/>
      <c r="K9" s="167"/>
      <c r="L9" s="168"/>
    </row>
    <row r="10" spans="1:12" ht="14.25">
      <c r="A10" s="144"/>
      <c r="B10" s="133" t="s">
        <v>6</v>
      </c>
      <c r="C10" s="133"/>
      <c r="D10" s="95"/>
      <c r="E10" s="165"/>
      <c r="F10" s="166"/>
      <c r="G10" s="95"/>
      <c r="H10" s="94" t="s">
        <v>66</v>
      </c>
      <c r="I10" s="167"/>
      <c r="J10" s="168"/>
      <c r="K10" s="167"/>
      <c r="L10" s="168"/>
    </row>
    <row r="11" spans="1:12">
      <c r="A11" s="148" t="s">
        <v>67</v>
      </c>
      <c r="B11" s="131" t="s">
        <v>68</v>
      </c>
      <c r="C11" s="155"/>
      <c r="D11" s="155"/>
      <c r="E11" s="155"/>
      <c r="F11" s="132"/>
      <c r="G11" s="131" t="s">
        <v>69</v>
      </c>
      <c r="H11" s="155"/>
      <c r="I11" s="155"/>
      <c r="J11" s="155"/>
      <c r="K11" s="155"/>
      <c r="L11" s="132"/>
    </row>
    <row r="12" spans="1:12" ht="246.75" customHeight="1">
      <c r="A12" s="148"/>
      <c r="B12" s="162" t="s">
        <v>310</v>
      </c>
      <c r="C12" s="163"/>
      <c r="D12" s="163"/>
      <c r="E12" s="163"/>
      <c r="F12" s="164"/>
      <c r="G12" s="162" t="s">
        <v>354</v>
      </c>
      <c r="H12" s="163"/>
      <c r="I12" s="163"/>
      <c r="J12" s="163"/>
      <c r="K12" s="163"/>
      <c r="L12" s="164"/>
    </row>
    <row r="13" spans="1:12">
      <c r="A13" s="171" t="s">
        <v>70</v>
      </c>
      <c r="B13" s="100" t="s">
        <v>71</v>
      </c>
      <c r="C13" s="100" t="s">
        <v>72</v>
      </c>
      <c r="D13" s="171" t="s">
        <v>73</v>
      </c>
      <c r="E13" s="171"/>
      <c r="F13" s="171" t="s">
        <v>161</v>
      </c>
      <c r="G13" s="171"/>
      <c r="H13" s="100" t="s">
        <v>75</v>
      </c>
      <c r="I13" s="100" t="s">
        <v>76</v>
      </c>
      <c r="J13" s="100" t="s">
        <v>77</v>
      </c>
      <c r="K13" s="131" t="s">
        <v>78</v>
      </c>
      <c r="L13" s="132"/>
    </row>
    <row r="14" spans="1:12" ht="27.95" customHeight="1">
      <c r="A14" s="171"/>
      <c r="B14" s="146" t="s">
        <v>80</v>
      </c>
      <c r="C14" s="146" t="s">
        <v>81</v>
      </c>
      <c r="D14" s="175" t="s">
        <v>300</v>
      </c>
      <c r="E14" s="175"/>
      <c r="F14" s="179" t="s">
        <v>307</v>
      </c>
      <c r="G14" s="179" t="s">
        <v>309</v>
      </c>
      <c r="H14" s="42">
        <v>15</v>
      </c>
      <c r="I14" s="43">
        <v>3.3</v>
      </c>
      <c r="J14" s="43">
        <v>3.3</v>
      </c>
      <c r="K14" s="96"/>
      <c r="L14" s="97"/>
    </row>
    <row r="15" spans="1:12" ht="30" customHeight="1">
      <c r="A15" s="171"/>
      <c r="B15" s="147"/>
      <c r="C15" s="147"/>
      <c r="D15" s="175" t="s">
        <v>162</v>
      </c>
      <c r="E15" s="175"/>
      <c r="F15" s="179"/>
      <c r="G15" s="179"/>
      <c r="H15" s="42"/>
      <c r="I15" s="43"/>
      <c r="J15" s="43"/>
      <c r="K15" s="98"/>
      <c r="L15" s="99"/>
    </row>
    <row r="16" spans="1:12" ht="30" customHeight="1">
      <c r="A16" s="171"/>
      <c r="B16" s="147"/>
      <c r="C16" s="147"/>
      <c r="D16" s="175" t="s">
        <v>163</v>
      </c>
      <c r="E16" s="175"/>
      <c r="F16" s="179"/>
      <c r="G16" s="179"/>
      <c r="H16" s="42"/>
      <c r="I16" s="43"/>
      <c r="J16" s="43"/>
      <c r="K16" s="98"/>
      <c r="L16" s="99"/>
    </row>
    <row r="17" spans="1:12" ht="30" customHeight="1">
      <c r="A17" s="171"/>
      <c r="B17" s="147"/>
      <c r="C17" s="147"/>
      <c r="D17" s="175" t="s">
        <v>341</v>
      </c>
      <c r="E17" s="175"/>
      <c r="F17" s="179" t="s">
        <v>342</v>
      </c>
      <c r="G17" s="179"/>
      <c r="H17" s="42">
        <v>60</v>
      </c>
      <c r="I17" s="43">
        <v>3.3</v>
      </c>
      <c r="J17" s="43">
        <v>3.3</v>
      </c>
      <c r="K17" s="131"/>
      <c r="L17" s="132"/>
    </row>
    <row r="18" spans="1:12" ht="30" customHeight="1">
      <c r="A18" s="171"/>
      <c r="B18" s="172"/>
      <c r="C18" s="147"/>
      <c r="D18" s="175" t="s">
        <v>343</v>
      </c>
      <c r="E18" s="175"/>
      <c r="F18" s="179" t="s">
        <v>344</v>
      </c>
      <c r="G18" s="179"/>
      <c r="H18" s="42">
        <v>20</v>
      </c>
      <c r="I18" s="43">
        <v>3.4</v>
      </c>
      <c r="J18" s="43">
        <v>3.4</v>
      </c>
      <c r="K18" s="98"/>
      <c r="L18" s="99"/>
    </row>
    <row r="19" spans="1:12" ht="30" customHeight="1">
      <c r="A19" s="171"/>
      <c r="B19" s="173" t="s">
        <v>148</v>
      </c>
      <c r="C19" s="173" t="s">
        <v>88</v>
      </c>
      <c r="D19" s="175" t="s">
        <v>164</v>
      </c>
      <c r="E19" s="175" t="s">
        <v>165</v>
      </c>
      <c r="F19" s="179"/>
      <c r="G19" s="179"/>
      <c r="H19" s="42"/>
      <c r="I19" s="43"/>
      <c r="J19" s="43"/>
      <c r="K19" s="153"/>
      <c r="L19" s="154"/>
    </row>
    <row r="20" spans="1:12" ht="30" customHeight="1">
      <c r="A20" s="171"/>
      <c r="B20" s="174"/>
      <c r="C20" s="174"/>
      <c r="D20" s="175" t="s">
        <v>166</v>
      </c>
      <c r="E20" s="175" t="s">
        <v>167</v>
      </c>
      <c r="F20" s="179" t="s">
        <v>100</v>
      </c>
      <c r="G20" s="179" t="s">
        <v>168</v>
      </c>
      <c r="H20" s="42">
        <v>4</v>
      </c>
      <c r="I20" s="43">
        <v>2</v>
      </c>
      <c r="J20" s="43">
        <v>2</v>
      </c>
      <c r="K20" s="153"/>
      <c r="L20" s="154"/>
    </row>
    <row r="21" spans="1:12" ht="60" customHeight="1">
      <c r="A21" s="171"/>
      <c r="B21" s="174"/>
      <c r="C21" s="174"/>
      <c r="D21" s="175" t="s">
        <v>345</v>
      </c>
      <c r="E21" s="175" t="s">
        <v>169</v>
      </c>
      <c r="F21" s="179" t="s">
        <v>170</v>
      </c>
      <c r="G21" s="179" t="s">
        <v>171</v>
      </c>
      <c r="H21" s="42">
        <v>3</v>
      </c>
      <c r="I21" s="43">
        <v>1</v>
      </c>
      <c r="J21" s="43">
        <v>0.5</v>
      </c>
      <c r="K21" s="153" t="s">
        <v>346</v>
      </c>
      <c r="L21" s="154"/>
    </row>
    <row r="22" spans="1:12" ht="30" customHeight="1">
      <c r="A22" s="171"/>
      <c r="B22" s="174"/>
      <c r="C22" s="174"/>
      <c r="D22" s="175" t="s">
        <v>172</v>
      </c>
      <c r="E22" s="175" t="s">
        <v>173</v>
      </c>
      <c r="F22" s="179" t="s">
        <v>331</v>
      </c>
      <c r="G22" s="179" t="s">
        <v>174</v>
      </c>
      <c r="H22" s="42">
        <v>7.3979999999999997</v>
      </c>
      <c r="I22" s="43">
        <v>2</v>
      </c>
      <c r="J22" s="43">
        <v>2</v>
      </c>
      <c r="K22" s="153"/>
      <c r="L22" s="154"/>
    </row>
    <row r="23" spans="1:12" ht="30" customHeight="1">
      <c r="A23" s="171"/>
      <c r="B23" s="174"/>
      <c r="C23" s="174"/>
      <c r="D23" s="175" t="s">
        <v>175</v>
      </c>
      <c r="E23" s="175" t="s">
        <v>176</v>
      </c>
      <c r="F23" s="179"/>
      <c r="G23" s="179"/>
      <c r="H23" s="42"/>
      <c r="I23" s="43"/>
      <c r="J23" s="43"/>
      <c r="K23" s="153"/>
      <c r="L23" s="154"/>
    </row>
    <row r="24" spans="1:12" ht="30" customHeight="1">
      <c r="A24" s="171"/>
      <c r="B24" s="174"/>
      <c r="C24" s="174"/>
      <c r="D24" s="175" t="s">
        <v>347</v>
      </c>
      <c r="E24" s="175" t="s">
        <v>177</v>
      </c>
      <c r="F24" s="179" t="s">
        <v>348</v>
      </c>
      <c r="G24" s="179"/>
      <c r="H24" s="42">
        <v>25</v>
      </c>
      <c r="I24" s="43">
        <v>1</v>
      </c>
      <c r="J24" s="43">
        <v>1</v>
      </c>
      <c r="K24" s="153"/>
      <c r="L24" s="154"/>
    </row>
    <row r="25" spans="1:12" ht="30" customHeight="1">
      <c r="A25" s="171"/>
      <c r="B25" s="174"/>
      <c r="C25" s="174"/>
      <c r="D25" s="175" t="s">
        <v>178</v>
      </c>
      <c r="E25" s="175" t="s">
        <v>179</v>
      </c>
      <c r="F25" s="179"/>
      <c r="G25" s="179"/>
      <c r="H25" s="42"/>
      <c r="I25" s="43"/>
      <c r="J25" s="43"/>
      <c r="K25" s="153"/>
      <c r="L25" s="154"/>
    </row>
    <row r="26" spans="1:12" ht="30" customHeight="1">
      <c r="A26" s="171"/>
      <c r="B26" s="174"/>
      <c r="C26" s="174"/>
      <c r="D26" s="175" t="s">
        <v>180</v>
      </c>
      <c r="E26" s="175" t="s">
        <v>181</v>
      </c>
      <c r="F26" s="179" t="s">
        <v>104</v>
      </c>
      <c r="G26" s="179" t="s">
        <v>182</v>
      </c>
      <c r="H26" s="44">
        <v>1</v>
      </c>
      <c r="I26" s="43">
        <v>1</v>
      </c>
      <c r="J26" s="43">
        <v>1</v>
      </c>
      <c r="K26" s="153"/>
      <c r="L26" s="154"/>
    </row>
    <row r="27" spans="1:12" ht="30" customHeight="1">
      <c r="A27" s="171"/>
      <c r="B27" s="174"/>
      <c r="C27" s="174"/>
      <c r="D27" s="175" t="s">
        <v>183</v>
      </c>
      <c r="E27" s="175" t="s">
        <v>184</v>
      </c>
      <c r="F27" s="179" t="s">
        <v>185</v>
      </c>
      <c r="G27" s="179" t="s">
        <v>186</v>
      </c>
      <c r="H27" s="44">
        <v>2</v>
      </c>
      <c r="I27" s="43">
        <v>2</v>
      </c>
      <c r="J27" s="43">
        <v>2</v>
      </c>
      <c r="K27" s="153"/>
      <c r="L27" s="154"/>
    </row>
    <row r="28" spans="1:12" ht="30" customHeight="1">
      <c r="A28" s="171"/>
      <c r="B28" s="174"/>
      <c r="C28" s="174"/>
      <c r="D28" s="175" t="s">
        <v>187</v>
      </c>
      <c r="E28" s="175" t="s">
        <v>188</v>
      </c>
      <c r="F28" s="179"/>
      <c r="G28" s="179"/>
      <c r="H28" s="45"/>
      <c r="I28" s="43"/>
      <c r="J28" s="43"/>
      <c r="K28" s="153"/>
      <c r="L28" s="154"/>
    </row>
    <row r="29" spans="1:12" ht="30" customHeight="1">
      <c r="A29" s="171"/>
      <c r="B29" s="174"/>
      <c r="C29" s="174"/>
      <c r="D29" s="175" t="s">
        <v>189</v>
      </c>
      <c r="E29" s="175" t="s">
        <v>190</v>
      </c>
      <c r="F29" s="179" t="s">
        <v>98</v>
      </c>
      <c r="G29" s="179" t="s">
        <v>191</v>
      </c>
      <c r="H29" s="38">
        <v>3</v>
      </c>
      <c r="I29" s="43">
        <v>2</v>
      </c>
      <c r="J29" s="43">
        <v>2</v>
      </c>
      <c r="K29" s="153"/>
      <c r="L29" s="154"/>
    </row>
    <row r="30" spans="1:12" ht="30" customHeight="1">
      <c r="A30" s="171"/>
      <c r="B30" s="174"/>
      <c r="C30" s="174"/>
      <c r="D30" s="175" t="s">
        <v>192</v>
      </c>
      <c r="E30" s="175" t="s">
        <v>193</v>
      </c>
      <c r="F30" s="179"/>
      <c r="G30" s="179"/>
      <c r="H30" s="46"/>
      <c r="I30" s="43"/>
      <c r="J30" s="43"/>
      <c r="K30" s="153"/>
      <c r="L30" s="154"/>
    </row>
    <row r="31" spans="1:12" ht="30" customHeight="1">
      <c r="A31" s="171"/>
      <c r="B31" s="174"/>
      <c r="C31" s="174"/>
      <c r="D31" s="175" t="s">
        <v>194</v>
      </c>
      <c r="E31" s="175" t="s">
        <v>195</v>
      </c>
      <c r="F31" s="179" t="s">
        <v>104</v>
      </c>
      <c r="G31" s="179" t="s">
        <v>196</v>
      </c>
      <c r="H31" s="39">
        <v>1</v>
      </c>
      <c r="I31" s="43">
        <v>2</v>
      </c>
      <c r="J31" s="43">
        <v>2</v>
      </c>
      <c r="K31" s="153"/>
      <c r="L31" s="154"/>
    </row>
    <row r="32" spans="1:12" ht="30" customHeight="1">
      <c r="A32" s="171"/>
      <c r="B32" s="174"/>
      <c r="C32" s="174"/>
      <c r="D32" s="175" t="s">
        <v>197</v>
      </c>
      <c r="E32" s="175" t="s">
        <v>198</v>
      </c>
      <c r="F32" s="179" t="s">
        <v>185</v>
      </c>
      <c r="G32" s="179" t="s">
        <v>182</v>
      </c>
      <c r="H32" s="39">
        <v>2</v>
      </c>
      <c r="I32" s="43">
        <v>2</v>
      </c>
      <c r="J32" s="43">
        <v>2</v>
      </c>
      <c r="K32" s="98"/>
      <c r="L32" s="99"/>
    </row>
    <row r="33" spans="1:12" ht="214.5" customHeight="1">
      <c r="A33" s="171"/>
      <c r="B33" s="174"/>
      <c r="C33" s="174"/>
      <c r="D33" s="175" t="s">
        <v>349</v>
      </c>
      <c r="E33" s="175" t="s">
        <v>199</v>
      </c>
      <c r="F33" s="179" t="s">
        <v>200</v>
      </c>
      <c r="G33" s="179" t="s">
        <v>201</v>
      </c>
      <c r="H33" s="39">
        <v>6.98</v>
      </c>
      <c r="I33" s="43">
        <v>1</v>
      </c>
      <c r="J33" s="43">
        <v>1</v>
      </c>
      <c r="K33" s="177" t="s">
        <v>319</v>
      </c>
      <c r="L33" s="178"/>
    </row>
    <row r="34" spans="1:12" ht="30" customHeight="1">
      <c r="A34" s="171"/>
      <c r="B34" s="174"/>
      <c r="C34" s="174"/>
      <c r="D34" s="175" t="s">
        <v>202</v>
      </c>
      <c r="E34" s="175" t="s">
        <v>203</v>
      </c>
      <c r="F34" s="179" t="s">
        <v>204</v>
      </c>
      <c r="G34" s="179" t="s">
        <v>205</v>
      </c>
      <c r="H34" s="39">
        <v>11</v>
      </c>
      <c r="I34" s="43">
        <v>2</v>
      </c>
      <c r="J34" s="43">
        <v>2</v>
      </c>
      <c r="K34" s="98"/>
      <c r="L34" s="99"/>
    </row>
    <row r="35" spans="1:12" ht="30" customHeight="1">
      <c r="A35" s="171"/>
      <c r="B35" s="174"/>
      <c r="C35" s="174"/>
      <c r="D35" s="175" t="s">
        <v>206</v>
      </c>
      <c r="E35" s="175" t="s">
        <v>207</v>
      </c>
      <c r="F35" s="179">
        <v>1.425</v>
      </c>
      <c r="G35" s="179" t="s">
        <v>208</v>
      </c>
      <c r="H35" s="39">
        <v>1.4590000000000001</v>
      </c>
      <c r="I35" s="43">
        <v>2</v>
      </c>
      <c r="J35" s="43">
        <v>2</v>
      </c>
      <c r="K35" s="98"/>
      <c r="L35" s="99"/>
    </row>
    <row r="36" spans="1:12" ht="30" customHeight="1">
      <c r="A36" s="171"/>
      <c r="B36" s="174"/>
      <c r="C36" s="174"/>
      <c r="D36" s="175" t="s">
        <v>209</v>
      </c>
      <c r="E36" s="175" t="s">
        <v>210</v>
      </c>
      <c r="F36" s="179" t="s">
        <v>98</v>
      </c>
      <c r="G36" s="179" t="s">
        <v>211</v>
      </c>
      <c r="H36" s="39">
        <v>2</v>
      </c>
      <c r="I36" s="43">
        <v>2</v>
      </c>
      <c r="J36" s="43">
        <v>2</v>
      </c>
      <c r="K36" s="98"/>
      <c r="L36" s="99"/>
    </row>
    <row r="37" spans="1:12" ht="30" customHeight="1">
      <c r="A37" s="171"/>
      <c r="B37" s="174"/>
      <c r="C37" s="174"/>
      <c r="D37" s="175" t="s">
        <v>212</v>
      </c>
      <c r="E37" s="175" t="s">
        <v>213</v>
      </c>
      <c r="F37" s="179" t="s">
        <v>214</v>
      </c>
      <c r="G37" s="179" t="s">
        <v>215</v>
      </c>
      <c r="H37" s="39">
        <v>5</v>
      </c>
      <c r="I37" s="43">
        <v>2</v>
      </c>
      <c r="J37" s="43">
        <v>2</v>
      </c>
      <c r="K37" s="98"/>
      <c r="L37" s="99"/>
    </row>
    <row r="38" spans="1:12" ht="30" customHeight="1">
      <c r="A38" s="171"/>
      <c r="B38" s="174"/>
      <c r="C38" s="174"/>
      <c r="D38" s="185" t="s">
        <v>216</v>
      </c>
      <c r="E38" s="186"/>
      <c r="F38" s="179" t="s">
        <v>104</v>
      </c>
      <c r="G38" s="179" t="s">
        <v>215</v>
      </c>
      <c r="H38" s="40">
        <v>1</v>
      </c>
      <c r="I38" s="43">
        <v>2</v>
      </c>
      <c r="J38" s="43">
        <v>2</v>
      </c>
      <c r="K38" s="131"/>
      <c r="L38" s="132"/>
    </row>
    <row r="39" spans="1:12" ht="159.75" customHeight="1">
      <c r="A39" s="171"/>
      <c r="B39" s="174"/>
      <c r="C39" s="174"/>
      <c r="D39" s="185" t="s">
        <v>350</v>
      </c>
      <c r="E39" s="186"/>
      <c r="F39" s="187">
        <v>3.9</v>
      </c>
      <c r="G39" s="188"/>
      <c r="H39" s="47">
        <v>6.9798</v>
      </c>
      <c r="I39" s="43">
        <v>1</v>
      </c>
      <c r="J39" s="43">
        <v>1</v>
      </c>
      <c r="K39" s="177" t="s">
        <v>319</v>
      </c>
      <c r="L39" s="178"/>
    </row>
    <row r="40" spans="1:12" ht="30" customHeight="1">
      <c r="A40" s="171"/>
      <c r="B40" s="174"/>
      <c r="C40" s="174"/>
      <c r="D40" s="175" t="s">
        <v>217</v>
      </c>
      <c r="E40" s="175" t="s">
        <v>218</v>
      </c>
      <c r="F40" s="179">
        <v>0</v>
      </c>
      <c r="G40" s="179" t="s">
        <v>219</v>
      </c>
      <c r="H40" s="46"/>
      <c r="I40" s="43"/>
      <c r="J40" s="43"/>
      <c r="K40" s="98"/>
      <c r="L40" s="99"/>
    </row>
    <row r="41" spans="1:12" ht="30" customHeight="1">
      <c r="A41" s="171"/>
      <c r="B41" s="174"/>
      <c r="C41" s="176"/>
      <c r="D41" s="175" t="s">
        <v>220</v>
      </c>
      <c r="E41" s="175" t="s">
        <v>221</v>
      </c>
      <c r="F41" s="179" t="s">
        <v>104</v>
      </c>
      <c r="G41" s="179" t="s">
        <v>222</v>
      </c>
      <c r="H41" s="39">
        <v>1</v>
      </c>
      <c r="I41" s="43">
        <v>1</v>
      </c>
      <c r="J41" s="43">
        <v>1</v>
      </c>
      <c r="K41" s="98"/>
      <c r="L41" s="99"/>
    </row>
    <row r="42" spans="1:12" ht="30" customHeight="1">
      <c r="A42" s="171"/>
      <c r="B42" s="174"/>
      <c r="C42" s="148" t="s">
        <v>112</v>
      </c>
      <c r="D42" s="175" t="s">
        <v>223</v>
      </c>
      <c r="E42" s="175" t="s">
        <v>224</v>
      </c>
      <c r="F42" s="179"/>
      <c r="G42" s="179"/>
      <c r="H42" s="39"/>
      <c r="I42" s="43"/>
      <c r="J42" s="43"/>
      <c r="K42" s="153"/>
      <c r="L42" s="154"/>
    </row>
    <row r="43" spans="1:12" ht="30" customHeight="1">
      <c r="A43" s="171"/>
      <c r="B43" s="174"/>
      <c r="C43" s="148"/>
      <c r="D43" s="160" t="s">
        <v>351</v>
      </c>
      <c r="E43" s="182"/>
      <c r="F43" s="183" t="s">
        <v>225</v>
      </c>
      <c r="G43" s="184"/>
      <c r="H43" s="41">
        <v>1</v>
      </c>
      <c r="I43" s="43">
        <v>2</v>
      </c>
      <c r="J43" s="43">
        <v>2</v>
      </c>
      <c r="K43" s="131"/>
      <c r="L43" s="132"/>
    </row>
    <row r="44" spans="1:12" ht="30" customHeight="1">
      <c r="A44" s="171"/>
      <c r="B44" s="174"/>
      <c r="C44" s="148"/>
      <c r="D44" s="175" t="s">
        <v>226</v>
      </c>
      <c r="E44" s="175" t="s">
        <v>227</v>
      </c>
      <c r="F44" s="179" t="s">
        <v>122</v>
      </c>
      <c r="G44" s="179" t="s">
        <v>225</v>
      </c>
      <c r="H44" s="41">
        <v>0.9</v>
      </c>
      <c r="I44" s="43">
        <v>2</v>
      </c>
      <c r="J44" s="43">
        <v>2</v>
      </c>
      <c r="K44" s="153"/>
      <c r="L44" s="154"/>
    </row>
    <row r="45" spans="1:12" ht="30" customHeight="1">
      <c r="A45" s="171"/>
      <c r="B45" s="174"/>
      <c r="C45" s="148"/>
      <c r="D45" s="175" t="s">
        <v>228</v>
      </c>
      <c r="E45" s="175" t="s">
        <v>229</v>
      </c>
      <c r="F45" s="179" t="s">
        <v>114</v>
      </c>
      <c r="G45" s="179" t="s">
        <v>225</v>
      </c>
      <c r="H45" s="41">
        <v>1</v>
      </c>
      <c r="I45" s="43">
        <v>2</v>
      </c>
      <c r="J45" s="43">
        <v>2</v>
      </c>
      <c r="K45" s="153"/>
      <c r="L45" s="154"/>
    </row>
    <row r="46" spans="1:12" ht="30" customHeight="1">
      <c r="A46" s="171"/>
      <c r="B46" s="174"/>
      <c r="C46" s="148"/>
      <c r="D46" s="175" t="s">
        <v>230</v>
      </c>
      <c r="E46" s="175" t="s">
        <v>116</v>
      </c>
      <c r="F46" s="179"/>
      <c r="G46" s="179"/>
      <c r="H46" s="39"/>
      <c r="I46" s="43"/>
      <c r="J46" s="43"/>
      <c r="K46" s="153"/>
      <c r="L46" s="154"/>
    </row>
    <row r="47" spans="1:12" ht="35.1" customHeight="1">
      <c r="A47" s="171"/>
      <c r="B47" s="174"/>
      <c r="C47" s="173" t="s">
        <v>120</v>
      </c>
      <c r="D47" s="175" t="s">
        <v>231</v>
      </c>
      <c r="E47" s="175"/>
      <c r="F47" s="179" t="s">
        <v>232</v>
      </c>
      <c r="G47" s="179" t="s">
        <v>122</v>
      </c>
      <c r="H47" s="39">
        <v>100</v>
      </c>
      <c r="I47" s="43">
        <v>2</v>
      </c>
      <c r="J47" s="43">
        <v>2</v>
      </c>
      <c r="K47" s="153"/>
      <c r="L47" s="154"/>
    </row>
    <row r="48" spans="1:12" ht="25.5" customHeight="1">
      <c r="A48" s="171"/>
      <c r="B48" s="174"/>
      <c r="C48" s="174"/>
      <c r="D48" s="175" t="s">
        <v>233</v>
      </c>
      <c r="E48" s="175"/>
      <c r="F48" s="179" t="s">
        <v>232</v>
      </c>
      <c r="G48" s="179" t="s">
        <v>122</v>
      </c>
      <c r="H48" s="42">
        <v>100</v>
      </c>
      <c r="I48" s="43">
        <v>2</v>
      </c>
      <c r="J48" s="43">
        <v>2</v>
      </c>
      <c r="K48" s="98"/>
      <c r="L48" s="99"/>
    </row>
    <row r="49" spans="1:12" ht="31.5" customHeight="1">
      <c r="A49" s="171"/>
      <c r="B49" s="174"/>
      <c r="C49" s="176"/>
      <c r="D49" s="175" t="s">
        <v>154</v>
      </c>
      <c r="E49" s="175"/>
      <c r="F49" s="179" t="s">
        <v>122</v>
      </c>
      <c r="G49" s="179" t="s">
        <v>232</v>
      </c>
      <c r="H49" s="42">
        <v>90</v>
      </c>
      <c r="I49" s="43">
        <v>2</v>
      </c>
      <c r="J49" s="43">
        <v>2</v>
      </c>
      <c r="K49" s="98"/>
      <c r="L49" s="99"/>
    </row>
    <row r="50" spans="1:12" ht="28.5" customHeight="1">
      <c r="A50" s="171"/>
      <c r="B50" s="146" t="s">
        <v>123</v>
      </c>
      <c r="C50" s="173" t="s">
        <v>124</v>
      </c>
      <c r="D50" s="175" t="s">
        <v>234</v>
      </c>
      <c r="E50" s="175" t="s">
        <v>235</v>
      </c>
      <c r="F50" s="179"/>
      <c r="G50" s="179"/>
      <c r="H50" s="42"/>
      <c r="I50" s="43"/>
      <c r="J50" s="43"/>
      <c r="K50" s="153"/>
      <c r="L50" s="154"/>
    </row>
    <row r="51" spans="1:12" ht="33" customHeight="1">
      <c r="A51" s="171"/>
      <c r="B51" s="147"/>
      <c r="C51" s="174"/>
      <c r="D51" s="175" t="s">
        <v>236</v>
      </c>
      <c r="E51" s="175"/>
      <c r="F51" s="179" t="s">
        <v>237</v>
      </c>
      <c r="G51" s="179" t="s">
        <v>232</v>
      </c>
      <c r="H51" s="48">
        <v>900</v>
      </c>
      <c r="I51" s="43">
        <v>4</v>
      </c>
      <c r="J51" s="43">
        <v>4</v>
      </c>
      <c r="K51" s="98"/>
      <c r="L51" s="99"/>
    </row>
    <row r="52" spans="1:12" ht="33" customHeight="1">
      <c r="A52" s="171"/>
      <c r="B52" s="147"/>
      <c r="C52" s="146" t="s">
        <v>238</v>
      </c>
      <c r="D52" s="180" t="s">
        <v>239</v>
      </c>
      <c r="E52" s="181"/>
      <c r="F52" s="179" t="s">
        <v>240</v>
      </c>
      <c r="G52" s="179" t="s">
        <v>241</v>
      </c>
      <c r="H52" s="48">
        <v>22</v>
      </c>
      <c r="I52" s="43">
        <v>4</v>
      </c>
      <c r="J52" s="43">
        <v>4</v>
      </c>
      <c r="K52" s="153"/>
      <c r="L52" s="154"/>
    </row>
    <row r="53" spans="1:12" ht="33" customHeight="1">
      <c r="A53" s="171"/>
      <c r="B53" s="147"/>
      <c r="C53" s="147"/>
      <c r="D53" s="180" t="s">
        <v>242</v>
      </c>
      <c r="E53" s="181" t="s">
        <v>243</v>
      </c>
      <c r="F53" s="179" t="s">
        <v>244</v>
      </c>
      <c r="G53" s="179" t="s">
        <v>245</v>
      </c>
      <c r="H53" s="49">
        <v>95</v>
      </c>
      <c r="I53" s="43">
        <v>4</v>
      </c>
      <c r="J53" s="43">
        <v>4</v>
      </c>
      <c r="K53" s="98"/>
      <c r="L53" s="99"/>
    </row>
    <row r="54" spans="1:12" ht="33" customHeight="1">
      <c r="A54" s="171"/>
      <c r="B54" s="147"/>
      <c r="C54" s="147"/>
      <c r="D54" s="180" t="s">
        <v>246</v>
      </c>
      <c r="E54" s="181" t="s">
        <v>247</v>
      </c>
      <c r="F54" s="179" t="s">
        <v>232</v>
      </c>
      <c r="G54" s="179" t="s">
        <v>248</v>
      </c>
      <c r="H54" s="49">
        <v>100</v>
      </c>
      <c r="I54" s="43">
        <v>4</v>
      </c>
      <c r="J54" s="43">
        <v>4</v>
      </c>
      <c r="K54" s="98"/>
      <c r="L54" s="99"/>
    </row>
    <row r="55" spans="1:12" ht="33" customHeight="1">
      <c r="A55" s="171"/>
      <c r="B55" s="147"/>
      <c r="C55" s="147"/>
      <c r="D55" s="180" t="s">
        <v>249</v>
      </c>
      <c r="E55" s="181" t="s">
        <v>250</v>
      </c>
      <c r="F55" s="179"/>
      <c r="G55" s="179"/>
      <c r="H55" s="49"/>
      <c r="I55" s="43"/>
      <c r="J55" s="43"/>
      <c r="K55" s="98"/>
      <c r="L55" s="99"/>
    </row>
    <row r="56" spans="1:12" ht="33" customHeight="1">
      <c r="A56" s="171"/>
      <c r="B56" s="147"/>
      <c r="C56" s="172"/>
      <c r="D56" s="180" t="s">
        <v>251</v>
      </c>
      <c r="E56" s="181" t="s">
        <v>252</v>
      </c>
      <c r="F56" s="179" t="s">
        <v>253</v>
      </c>
      <c r="G56" s="179" t="s">
        <v>254</v>
      </c>
      <c r="H56" s="49">
        <v>0</v>
      </c>
      <c r="I56" s="43">
        <v>4</v>
      </c>
      <c r="J56" s="43">
        <v>4</v>
      </c>
      <c r="K56" s="131" t="s">
        <v>352</v>
      </c>
      <c r="L56" s="132"/>
    </row>
    <row r="57" spans="1:12" ht="33" customHeight="1">
      <c r="A57" s="171"/>
      <c r="B57" s="147"/>
      <c r="C57" s="147" t="s">
        <v>127</v>
      </c>
      <c r="D57" s="180" t="s">
        <v>229</v>
      </c>
      <c r="E57" s="181"/>
      <c r="F57" s="179" t="s">
        <v>255</v>
      </c>
      <c r="G57" s="179"/>
      <c r="H57" s="50" t="s">
        <v>353</v>
      </c>
      <c r="I57" s="43">
        <v>4</v>
      </c>
      <c r="J57" s="43">
        <v>4</v>
      </c>
      <c r="K57" s="131"/>
      <c r="L57" s="132"/>
    </row>
    <row r="58" spans="1:12" ht="33" customHeight="1">
      <c r="A58" s="171"/>
      <c r="B58" s="172"/>
      <c r="C58" s="172"/>
      <c r="D58" s="180" t="s">
        <v>256</v>
      </c>
      <c r="E58" s="181"/>
      <c r="F58" s="179" t="s">
        <v>257</v>
      </c>
      <c r="G58" s="179"/>
      <c r="H58" s="37">
        <v>3.3E-3</v>
      </c>
      <c r="I58" s="43">
        <v>6</v>
      </c>
      <c r="J58" s="43">
        <v>6</v>
      </c>
      <c r="K58" s="98"/>
      <c r="L58" s="99"/>
    </row>
    <row r="59" spans="1:12" ht="33" customHeight="1">
      <c r="A59" s="171"/>
      <c r="B59" s="175" t="s">
        <v>132</v>
      </c>
      <c r="C59" s="175" t="s">
        <v>133</v>
      </c>
      <c r="D59" s="175" t="s">
        <v>258</v>
      </c>
      <c r="E59" s="175" t="s">
        <v>258</v>
      </c>
      <c r="F59" s="179" t="s">
        <v>122</v>
      </c>
      <c r="G59" s="179" t="s">
        <v>122</v>
      </c>
      <c r="H59" s="37">
        <v>0.9</v>
      </c>
      <c r="I59" s="43">
        <v>5</v>
      </c>
      <c r="J59" s="43">
        <v>5</v>
      </c>
      <c r="K59" s="153"/>
      <c r="L59" s="154"/>
    </row>
    <row r="60" spans="1:12" ht="33" customHeight="1">
      <c r="A60" s="171"/>
      <c r="B60" s="175"/>
      <c r="C60" s="175" t="s">
        <v>133</v>
      </c>
      <c r="D60" s="175" t="s">
        <v>259</v>
      </c>
      <c r="E60" s="175" t="s">
        <v>259</v>
      </c>
      <c r="F60" s="179" t="s">
        <v>122</v>
      </c>
      <c r="G60" s="179" t="s">
        <v>122</v>
      </c>
      <c r="H60" s="37">
        <v>0.9</v>
      </c>
      <c r="I60" s="43">
        <v>5</v>
      </c>
      <c r="J60" s="43">
        <v>5</v>
      </c>
      <c r="K60" s="153"/>
      <c r="L60" s="154"/>
    </row>
    <row r="61" spans="1:12">
      <c r="A61" s="131" t="s">
        <v>137</v>
      </c>
      <c r="B61" s="155"/>
      <c r="C61" s="155"/>
      <c r="D61" s="155"/>
      <c r="E61" s="155"/>
      <c r="F61" s="155"/>
      <c r="G61" s="155"/>
      <c r="H61" s="155"/>
      <c r="I61" s="100">
        <v>100</v>
      </c>
      <c r="J61" s="131">
        <v>92.4</v>
      </c>
      <c r="K61" s="155"/>
      <c r="L61" s="132"/>
    </row>
    <row r="62" spans="1:12">
      <c r="A62" s="148" t="s">
        <v>138</v>
      </c>
      <c r="B62" s="148"/>
      <c r="C62" s="148" t="s">
        <v>139</v>
      </c>
      <c r="D62" s="148"/>
      <c r="E62" s="148"/>
      <c r="F62" s="148"/>
      <c r="G62" s="148"/>
      <c r="H62" s="148"/>
      <c r="I62" s="148"/>
      <c r="J62" s="148"/>
      <c r="K62" s="148"/>
      <c r="L62" s="148"/>
    </row>
    <row r="63" spans="1:12" ht="33.950000000000003" customHeight="1">
      <c r="A63" s="110" t="s">
        <v>340</v>
      </c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</row>
  </sheetData>
  <mergeCells count="178">
    <mergeCell ref="K38:L38"/>
    <mergeCell ref="K43:L43"/>
    <mergeCell ref="K57:L57"/>
    <mergeCell ref="A2:L2"/>
    <mergeCell ref="A3:L3"/>
    <mergeCell ref="A4:C4"/>
    <mergeCell ref="D4:L4"/>
    <mergeCell ref="A5:C5"/>
    <mergeCell ref="D5:F5"/>
    <mergeCell ref="G5:H5"/>
    <mergeCell ref="I5:L5"/>
    <mergeCell ref="B6:C6"/>
    <mergeCell ref="E6:F6"/>
    <mergeCell ref="I6:J6"/>
    <mergeCell ref="K6:L6"/>
    <mergeCell ref="B7:C7"/>
    <mergeCell ref="E7:F7"/>
    <mergeCell ref="I7:J7"/>
    <mergeCell ref="K7:L7"/>
    <mergeCell ref="B8:C8"/>
    <mergeCell ref="E8:F8"/>
    <mergeCell ref="I8:J8"/>
    <mergeCell ref="K8:L8"/>
    <mergeCell ref="B9:C9"/>
    <mergeCell ref="E9:F9"/>
    <mergeCell ref="I9:J9"/>
    <mergeCell ref="K9:L9"/>
    <mergeCell ref="B10:C10"/>
    <mergeCell ref="E10:F10"/>
    <mergeCell ref="I10:J10"/>
    <mergeCell ref="K10:L10"/>
    <mergeCell ref="B11:F11"/>
    <mergeCell ref="G11:L11"/>
    <mergeCell ref="B12:F12"/>
    <mergeCell ref="G12:L12"/>
    <mergeCell ref="D13:E13"/>
    <mergeCell ref="F13:G13"/>
    <mergeCell ref="K13:L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K19:L19"/>
    <mergeCell ref="D20:E20"/>
    <mergeCell ref="F20:G20"/>
    <mergeCell ref="K20:L20"/>
    <mergeCell ref="D21:E21"/>
    <mergeCell ref="F21:G21"/>
    <mergeCell ref="K21:L21"/>
    <mergeCell ref="D22:E22"/>
    <mergeCell ref="F22:G22"/>
    <mergeCell ref="K22:L22"/>
    <mergeCell ref="D23:E23"/>
    <mergeCell ref="F23:G23"/>
    <mergeCell ref="K23:L23"/>
    <mergeCell ref="D24:E24"/>
    <mergeCell ref="F24:G24"/>
    <mergeCell ref="K24:L24"/>
    <mergeCell ref="D25:E25"/>
    <mergeCell ref="F25:G25"/>
    <mergeCell ref="K25:L25"/>
    <mergeCell ref="D26:E26"/>
    <mergeCell ref="F26:G26"/>
    <mergeCell ref="K26:L26"/>
    <mergeCell ref="D27:E27"/>
    <mergeCell ref="F27:G27"/>
    <mergeCell ref="K27:L27"/>
    <mergeCell ref="D28:E28"/>
    <mergeCell ref="F28:G28"/>
    <mergeCell ref="K28:L28"/>
    <mergeCell ref="D29:E29"/>
    <mergeCell ref="F29:G29"/>
    <mergeCell ref="K29:L29"/>
    <mergeCell ref="D30:E30"/>
    <mergeCell ref="F30:G30"/>
    <mergeCell ref="K30:L30"/>
    <mergeCell ref="D31:E31"/>
    <mergeCell ref="F31:G31"/>
    <mergeCell ref="K31:L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K42:L42"/>
    <mergeCell ref="D43:E43"/>
    <mergeCell ref="F43:G43"/>
    <mergeCell ref="D44:E44"/>
    <mergeCell ref="F44:G44"/>
    <mergeCell ref="K44:L44"/>
    <mergeCell ref="D45:E45"/>
    <mergeCell ref="F45:G45"/>
    <mergeCell ref="K45:L45"/>
    <mergeCell ref="D46:E46"/>
    <mergeCell ref="F46:G46"/>
    <mergeCell ref="K46:L46"/>
    <mergeCell ref="D47:E47"/>
    <mergeCell ref="F47:G47"/>
    <mergeCell ref="K47:L47"/>
    <mergeCell ref="D48:E48"/>
    <mergeCell ref="F48:G48"/>
    <mergeCell ref="D49:E49"/>
    <mergeCell ref="F49:G49"/>
    <mergeCell ref="D50:E50"/>
    <mergeCell ref="F50:G50"/>
    <mergeCell ref="K50:L50"/>
    <mergeCell ref="D51:E51"/>
    <mergeCell ref="F51:G51"/>
    <mergeCell ref="D52:E52"/>
    <mergeCell ref="F52:G52"/>
    <mergeCell ref="K52:L52"/>
    <mergeCell ref="D53:E53"/>
    <mergeCell ref="F53:G53"/>
    <mergeCell ref="D54:E54"/>
    <mergeCell ref="F54:G54"/>
    <mergeCell ref="K60:L60"/>
    <mergeCell ref="A61:H61"/>
    <mergeCell ref="J61:L61"/>
    <mergeCell ref="A62:B62"/>
    <mergeCell ref="C62:L62"/>
    <mergeCell ref="D55:E55"/>
    <mergeCell ref="F55:G55"/>
    <mergeCell ref="D56:E56"/>
    <mergeCell ref="F56:G56"/>
    <mergeCell ref="K56:L56"/>
    <mergeCell ref="D57:E57"/>
    <mergeCell ref="F57:G57"/>
    <mergeCell ref="D58:E58"/>
    <mergeCell ref="F58:G58"/>
    <mergeCell ref="A63:L63"/>
    <mergeCell ref="A6:A10"/>
    <mergeCell ref="A11:A12"/>
    <mergeCell ref="A13:A60"/>
    <mergeCell ref="B14:B18"/>
    <mergeCell ref="B19:B49"/>
    <mergeCell ref="B50:B58"/>
    <mergeCell ref="B59:B60"/>
    <mergeCell ref="C14:C18"/>
    <mergeCell ref="C19:C41"/>
    <mergeCell ref="C42:C46"/>
    <mergeCell ref="C47:C49"/>
    <mergeCell ref="C50:C51"/>
    <mergeCell ref="C52:C56"/>
    <mergeCell ref="C57:C58"/>
    <mergeCell ref="C59:C60"/>
    <mergeCell ref="K33:L33"/>
    <mergeCell ref="K39:L39"/>
    <mergeCell ref="K17:L17"/>
    <mergeCell ref="D59:E59"/>
    <mergeCell ref="F59:G59"/>
    <mergeCell ref="K59:L59"/>
    <mergeCell ref="D60:E60"/>
    <mergeCell ref="F60:G60"/>
  </mergeCells>
  <phoneticPr fontId="18" type="noConversion"/>
  <pageMargins left="0" right="0" top="0.98425196850393704" bottom="0.98425196850393704" header="0.51181102362204722" footer="0.5118110236220472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48"/>
  <sheetViews>
    <sheetView topLeftCell="A13" workbookViewId="0">
      <selection activeCell="M25" sqref="M25"/>
    </sheetView>
  </sheetViews>
  <sheetFormatPr defaultColWidth="9" defaultRowHeight="13.5"/>
  <cols>
    <col min="1" max="1" width="5.625" style="27" customWidth="1"/>
    <col min="2" max="2" width="9" style="27"/>
    <col min="3" max="3" width="10.625" style="27" customWidth="1"/>
    <col min="4" max="4" width="12.375" style="27" customWidth="1"/>
    <col min="5" max="5" width="17.875" style="27" customWidth="1"/>
    <col min="6" max="6" width="7" style="27" customWidth="1"/>
    <col min="7" max="7" width="10.125" style="27" customWidth="1"/>
    <col min="8" max="8" width="11.25" style="27" customWidth="1"/>
    <col min="9" max="9" width="9" style="27"/>
    <col min="10" max="10" width="7.625" style="27" customWidth="1"/>
    <col min="11" max="11" width="4.125" style="27" customWidth="1"/>
    <col min="12" max="12" width="19.625" style="27" customWidth="1"/>
    <col min="13" max="13" width="36.875" style="27" customWidth="1"/>
    <col min="14" max="16384" width="9" style="27"/>
  </cols>
  <sheetData>
    <row r="1" spans="1:12" ht="20.25">
      <c r="A1" s="32" t="s">
        <v>260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5.5">
      <c r="A2" s="139" t="s">
        <v>49</v>
      </c>
      <c r="B2" s="140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4.25">
      <c r="A3" s="141" t="s">
        <v>50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14.25">
      <c r="A4" s="106" t="s">
        <v>51</v>
      </c>
      <c r="B4" s="107"/>
      <c r="C4" s="169"/>
      <c r="D4" s="107" t="s">
        <v>261</v>
      </c>
      <c r="E4" s="107"/>
      <c r="F4" s="107"/>
      <c r="G4" s="107"/>
      <c r="H4" s="107"/>
      <c r="I4" s="107"/>
      <c r="J4" s="107"/>
      <c r="K4" s="107"/>
      <c r="L4" s="169"/>
    </row>
    <row r="5" spans="1:12" ht="14.25">
      <c r="A5" s="167" t="s">
        <v>53</v>
      </c>
      <c r="B5" s="170"/>
      <c r="C5" s="168"/>
      <c r="D5" s="142" t="s">
        <v>54</v>
      </c>
      <c r="E5" s="142"/>
      <c r="F5" s="142"/>
      <c r="G5" s="142" t="s">
        <v>55</v>
      </c>
      <c r="H5" s="142"/>
      <c r="I5" s="142"/>
      <c r="J5" s="142"/>
      <c r="K5" s="142"/>
      <c r="L5" s="142"/>
    </row>
    <row r="6" spans="1:12" ht="28.5">
      <c r="A6" s="143" t="s">
        <v>56</v>
      </c>
      <c r="B6" s="167"/>
      <c r="C6" s="168"/>
      <c r="D6" s="26" t="s">
        <v>57</v>
      </c>
      <c r="E6" s="167" t="s">
        <v>58</v>
      </c>
      <c r="F6" s="168"/>
      <c r="G6" s="26" t="s">
        <v>59</v>
      </c>
      <c r="H6" s="26" t="s">
        <v>60</v>
      </c>
      <c r="I6" s="167" t="s">
        <v>61</v>
      </c>
      <c r="J6" s="168"/>
      <c r="K6" s="167" t="s">
        <v>62</v>
      </c>
      <c r="L6" s="168"/>
    </row>
    <row r="7" spans="1:12" ht="14.25">
      <c r="A7" s="144"/>
      <c r="B7" s="133" t="s">
        <v>63</v>
      </c>
      <c r="C7" s="133"/>
      <c r="D7" s="35">
        <f>省级资金执行情况表!B33</f>
        <v>4479.04</v>
      </c>
      <c r="E7" s="165">
        <f>省级资金执行情况表!B33</f>
        <v>4479.04</v>
      </c>
      <c r="F7" s="166"/>
      <c r="G7" s="35">
        <f>省级资金执行情况表!D33</f>
        <v>1280.32</v>
      </c>
      <c r="H7" s="26">
        <v>10</v>
      </c>
      <c r="I7" s="189">
        <f>G7/E7</f>
        <v>0.28584696720725866</v>
      </c>
      <c r="J7" s="190"/>
      <c r="K7" s="165">
        <v>2.86</v>
      </c>
      <c r="L7" s="166"/>
    </row>
    <row r="8" spans="1:12" ht="14.25">
      <c r="A8" s="144"/>
      <c r="B8" s="133" t="s">
        <v>64</v>
      </c>
      <c r="C8" s="133"/>
      <c r="D8" s="35">
        <f>D7</f>
        <v>4479.04</v>
      </c>
      <c r="E8" s="165">
        <f>E7</f>
        <v>4479.04</v>
      </c>
      <c r="F8" s="166"/>
      <c r="G8" s="35">
        <f>G7</f>
        <v>1280.32</v>
      </c>
      <c r="H8" s="36"/>
      <c r="I8" s="167"/>
      <c r="J8" s="168"/>
      <c r="K8" s="167"/>
      <c r="L8" s="168"/>
    </row>
    <row r="9" spans="1:12" ht="14.25">
      <c r="A9" s="144"/>
      <c r="B9" s="133" t="s">
        <v>65</v>
      </c>
      <c r="C9" s="133"/>
      <c r="D9" s="35"/>
      <c r="E9" s="165"/>
      <c r="F9" s="166"/>
      <c r="G9" s="35"/>
      <c r="H9" s="26"/>
      <c r="I9" s="167"/>
      <c r="J9" s="168"/>
      <c r="K9" s="167"/>
      <c r="L9" s="168"/>
    </row>
    <row r="10" spans="1:12" ht="14.25">
      <c r="A10" s="144"/>
      <c r="B10" s="133" t="s">
        <v>6</v>
      </c>
      <c r="C10" s="133"/>
      <c r="D10" s="35"/>
      <c r="E10" s="165"/>
      <c r="F10" s="166"/>
      <c r="G10" s="35"/>
      <c r="H10" s="26"/>
      <c r="I10" s="167"/>
      <c r="J10" s="168"/>
      <c r="K10" s="167"/>
      <c r="L10" s="168"/>
    </row>
    <row r="11" spans="1:12" ht="21.75" customHeight="1">
      <c r="A11" s="109" t="s">
        <v>67</v>
      </c>
      <c r="B11" s="106" t="s">
        <v>68</v>
      </c>
      <c r="C11" s="107"/>
      <c r="D11" s="107"/>
      <c r="E11" s="107"/>
      <c r="F11" s="169"/>
      <c r="G11" s="106" t="s">
        <v>69</v>
      </c>
      <c r="H11" s="107"/>
      <c r="I11" s="107"/>
      <c r="J11" s="107"/>
      <c r="K11" s="107"/>
      <c r="L11" s="169"/>
    </row>
    <row r="12" spans="1:12" ht="270.75" customHeight="1">
      <c r="A12" s="109"/>
      <c r="B12" s="200" t="s">
        <v>311</v>
      </c>
      <c r="C12" s="201"/>
      <c r="D12" s="201"/>
      <c r="E12" s="201"/>
      <c r="F12" s="202"/>
      <c r="G12" s="200" t="s">
        <v>320</v>
      </c>
      <c r="H12" s="201"/>
      <c r="I12" s="201"/>
      <c r="J12" s="201"/>
      <c r="K12" s="201"/>
      <c r="L12" s="202"/>
    </row>
    <row r="13" spans="1:12" ht="28.5">
      <c r="A13" s="195" t="s">
        <v>70</v>
      </c>
      <c r="B13" s="28" t="s">
        <v>71</v>
      </c>
      <c r="C13" s="20" t="s">
        <v>72</v>
      </c>
      <c r="D13" s="106" t="s">
        <v>73</v>
      </c>
      <c r="E13" s="107"/>
      <c r="F13" s="106" t="s">
        <v>301</v>
      </c>
      <c r="G13" s="169"/>
      <c r="H13" s="20" t="s">
        <v>75</v>
      </c>
      <c r="I13" s="20" t="s">
        <v>76</v>
      </c>
      <c r="J13" s="20" t="s">
        <v>77</v>
      </c>
      <c r="K13" s="106" t="s">
        <v>78</v>
      </c>
      <c r="L13" s="169"/>
    </row>
    <row r="14" spans="1:12" ht="27" customHeight="1">
      <c r="A14" s="195"/>
      <c r="B14" s="146" t="s">
        <v>80</v>
      </c>
      <c r="C14" s="146" t="s">
        <v>81</v>
      </c>
      <c r="D14" s="191" t="s">
        <v>262</v>
      </c>
      <c r="E14" s="191"/>
      <c r="F14" s="148" t="s">
        <v>321</v>
      </c>
      <c r="G14" s="148" t="s">
        <v>321</v>
      </c>
      <c r="H14" s="1">
        <f>I7</f>
        <v>0.28584696720725866</v>
      </c>
      <c r="I14" s="20">
        <v>5</v>
      </c>
      <c r="J14" s="20">
        <v>5</v>
      </c>
      <c r="K14" s="22"/>
      <c r="L14" s="23"/>
    </row>
    <row r="15" spans="1:12" ht="21.75" customHeight="1">
      <c r="A15" s="195"/>
      <c r="B15" s="172"/>
      <c r="C15" s="172"/>
      <c r="D15" s="185" t="s">
        <v>263</v>
      </c>
      <c r="E15" s="186"/>
      <c r="F15" s="185" t="s">
        <v>264</v>
      </c>
      <c r="G15" s="186"/>
      <c r="H15" s="29">
        <v>0.01</v>
      </c>
      <c r="I15" s="20">
        <v>5</v>
      </c>
      <c r="J15" s="20">
        <v>5</v>
      </c>
      <c r="K15" s="106"/>
      <c r="L15" s="169"/>
    </row>
    <row r="16" spans="1:12" ht="30" customHeight="1">
      <c r="A16" s="195"/>
      <c r="B16" s="109" t="s">
        <v>148</v>
      </c>
      <c r="C16" s="143" t="s">
        <v>88</v>
      </c>
      <c r="D16" s="191" t="s">
        <v>322</v>
      </c>
      <c r="E16" s="191"/>
      <c r="F16" s="148" t="s">
        <v>323</v>
      </c>
      <c r="G16" s="148"/>
      <c r="H16" s="20">
        <v>10</v>
      </c>
      <c r="I16" s="20">
        <v>2</v>
      </c>
      <c r="J16" s="20">
        <v>2</v>
      </c>
      <c r="K16" s="198"/>
      <c r="L16" s="199"/>
    </row>
    <row r="17" spans="1:12" ht="30" customHeight="1">
      <c r="A17" s="195"/>
      <c r="B17" s="109"/>
      <c r="C17" s="144"/>
      <c r="D17" s="191" t="s">
        <v>265</v>
      </c>
      <c r="E17" s="191"/>
      <c r="F17" s="148" t="s">
        <v>324</v>
      </c>
      <c r="G17" s="148"/>
      <c r="H17" s="20">
        <v>2</v>
      </c>
      <c r="I17" s="20">
        <v>2</v>
      </c>
      <c r="J17" s="20">
        <v>2</v>
      </c>
      <c r="K17" s="192"/>
      <c r="L17" s="193"/>
    </row>
    <row r="18" spans="1:12" ht="30" customHeight="1">
      <c r="A18" s="195"/>
      <c r="B18" s="109"/>
      <c r="C18" s="144"/>
      <c r="D18" s="191" t="s">
        <v>266</v>
      </c>
      <c r="E18" s="191"/>
      <c r="F18" s="148" t="s">
        <v>104</v>
      </c>
      <c r="G18" s="148"/>
      <c r="H18" s="20">
        <v>2</v>
      </c>
      <c r="I18" s="20">
        <v>2</v>
      </c>
      <c r="J18" s="20">
        <v>2</v>
      </c>
      <c r="K18" s="192"/>
      <c r="L18" s="193"/>
    </row>
    <row r="19" spans="1:12" ht="30" customHeight="1">
      <c r="A19" s="195"/>
      <c r="B19" s="109"/>
      <c r="C19" s="144"/>
      <c r="D19" s="191" t="s">
        <v>267</v>
      </c>
      <c r="E19" s="191"/>
      <c r="F19" s="148" t="s">
        <v>268</v>
      </c>
      <c r="G19" s="148"/>
      <c r="H19" s="20">
        <v>16</v>
      </c>
      <c r="I19" s="20">
        <v>3</v>
      </c>
      <c r="J19" s="20">
        <v>3</v>
      </c>
      <c r="K19" s="192"/>
      <c r="L19" s="193"/>
    </row>
    <row r="20" spans="1:12" ht="30" customHeight="1">
      <c r="A20" s="195"/>
      <c r="B20" s="109"/>
      <c r="C20" s="144"/>
      <c r="D20" s="185" t="s">
        <v>325</v>
      </c>
      <c r="E20" s="186"/>
      <c r="F20" s="185" t="s">
        <v>269</v>
      </c>
      <c r="G20" s="186"/>
      <c r="H20" s="20">
        <v>85</v>
      </c>
      <c r="I20" s="20">
        <v>3</v>
      </c>
      <c r="J20" s="20">
        <v>3</v>
      </c>
      <c r="K20" s="106"/>
      <c r="L20" s="169"/>
    </row>
    <row r="21" spans="1:12" ht="30" customHeight="1">
      <c r="A21" s="195"/>
      <c r="B21" s="109"/>
      <c r="C21" s="144"/>
      <c r="D21" s="191" t="s">
        <v>270</v>
      </c>
      <c r="E21" s="191"/>
      <c r="F21" s="148" t="s">
        <v>98</v>
      </c>
      <c r="G21" s="148"/>
      <c r="H21" s="20">
        <v>3</v>
      </c>
      <c r="I21" s="20">
        <v>3</v>
      </c>
      <c r="J21" s="20">
        <v>3</v>
      </c>
      <c r="K21" s="192"/>
      <c r="L21" s="193"/>
    </row>
    <row r="22" spans="1:12" ht="30" customHeight="1">
      <c r="A22" s="195"/>
      <c r="B22" s="109"/>
      <c r="C22" s="144"/>
      <c r="D22" s="191" t="s">
        <v>271</v>
      </c>
      <c r="E22" s="191"/>
      <c r="F22" s="148" t="s">
        <v>104</v>
      </c>
      <c r="G22" s="148"/>
      <c r="H22" s="20">
        <v>1</v>
      </c>
      <c r="I22" s="20">
        <v>3</v>
      </c>
      <c r="J22" s="20">
        <v>3</v>
      </c>
      <c r="K22" s="192"/>
      <c r="L22" s="193"/>
    </row>
    <row r="23" spans="1:12" ht="30" customHeight="1">
      <c r="A23" s="195"/>
      <c r="B23" s="109"/>
      <c r="C23" s="144"/>
      <c r="D23" s="191" t="s">
        <v>326</v>
      </c>
      <c r="E23" s="191"/>
      <c r="F23" s="148" t="s">
        <v>327</v>
      </c>
      <c r="G23" s="148"/>
      <c r="H23" s="20">
        <v>442.91</v>
      </c>
      <c r="I23" s="20">
        <v>1</v>
      </c>
      <c r="J23" s="20">
        <v>1</v>
      </c>
      <c r="K23" s="192" t="s">
        <v>328</v>
      </c>
      <c r="L23" s="193"/>
    </row>
    <row r="24" spans="1:12" ht="30" customHeight="1">
      <c r="A24" s="195"/>
      <c r="B24" s="109"/>
      <c r="C24" s="144"/>
      <c r="D24" s="191" t="s">
        <v>272</v>
      </c>
      <c r="E24" s="191"/>
      <c r="F24" s="148" t="s">
        <v>273</v>
      </c>
      <c r="G24" s="148"/>
      <c r="H24" s="20">
        <v>0.8</v>
      </c>
      <c r="I24" s="20">
        <v>1</v>
      </c>
      <c r="J24" s="20">
        <v>1</v>
      </c>
      <c r="K24" s="192"/>
      <c r="L24" s="193"/>
    </row>
    <row r="25" spans="1:12" ht="30" customHeight="1">
      <c r="A25" s="195"/>
      <c r="B25" s="109"/>
      <c r="C25" s="144"/>
      <c r="D25" s="191" t="s">
        <v>274</v>
      </c>
      <c r="E25" s="191"/>
      <c r="F25" s="148"/>
      <c r="G25" s="148"/>
      <c r="H25" s="20"/>
      <c r="I25" s="20"/>
      <c r="J25" s="20"/>
      <c r="K25" s="192"/>
      <c r="L25" s="193"/>
    </row>
    <row r="26" spans="1:12" ht="30" customHeight="1">
      <c r="A26" s="195"/>
      <c r="B26" s="109"/>
      <c r="C26" s="144"/>
      <c r="D26" s="191" t="s">
        <v>275</v>
      </c>
      <c r="E26" s="191"/>
      <c r="F26" s="148" t="s">
        <v>276</v>
      </c>
      <c r="G26" s="148"/>
      <c r="H26" s="20">
        <v>1.9451000000000001</v>
      </c>
      <c r="I26" s="20">
        <v>1</v>
      </c>
      <c r="J26" s="20">
        <v>1</v>
      </c>
      <c r="K26" s="24"/>
      <c r="L26" s="25"/>
    </row>
    <row r="27" spans="1:12" ht="69" customHeight="1">
      <c r="A27" s="195"/>
      <c r="B27" s="109"/>
      <c r="C27" s="144"/>
      <c r="D27" s="191" t="s">
        <v>277</v>
      </c>
      <c r="E27" s="191"/>
      <c r="F27" s="148" t="s">
        <v>278</v>
      </c>
      <c r="G27" s="148"/>
      <c r="H27" s="20">
        <v>2.1800000000000002</v>
      </c>
      <c r="I27" s="20">
        <v>1</v>
      </c>
      <c r="J27" s="20">
        <v>1</v>
      </c>
      <c r="K27" s="196" t="s">
        <v>329</v>
      </c>
      <c r="L27" s="197"/>
    </row>
    <row r="28" spans="1:12" ht="30" customHeight="1">
      <c r="A28" s="195"/>
      <c r="B28" s="109"/>
      <c r="C28" s="144"/>
      <c r="D28" s="191" t="s">
        <v>279</v>
      </c>
      <c r="E28" s="191"/>
      <c r="F28" s="148"/>
      <c r="G28" s="148"/>
      <c r="H28" s="20"/>
      <c r="I28" s="20"/>
      <c r="J28" s="20"/>
      <c r="K28" s="24"/>
      <c r="L28" s="25"/>
    </row>
    <row r="29" spans="1:12" ht="30" customHeight="1">
      <c r="A29" s="195"/>
      <c r="B29" s="109"/>
      <c r="C29" s="144"/>
      <c r="D29" s="191" t="s">
        <v>280</v>
      </c>
      <c r="E29" s="191"/>
      <c r="F29" s="148"/>
      <c r="G29" s="148"/>
      <c r="H29" s="20"/>
      <c r="I29" s="20"/>
      <c r="J29" s="20"/>
      <c r="K29" s="192"/>
      <c r="L29" s="193"/>
    </row>
    <row r="30" spans="1:12" ht="45" customHeight="1">
      <c r="A30" s="195"/>
      <c r="B30" s="109"/>
      <c r="C30" s="109" t="s">
        <v>112</v>
      </c>
      <c r="D30" s="160" t="s">
        <v>281</v>
      </c>
      <c r="E30" s="182"/>
      <c r="F30" s="148" t="s">
        <v>122</v>
      </c>
      <c r="G30" s="148" t="s">
        <v>122</v>
      </c>
      <c r="H30" s="29">
        <v>0.99</v>
      </c>
      <c r="I30" s="20">
        <v>4</v>
      </c>
      <c r="J30" s="20">
        <v>4</v>
      </c>
      <c r="K30" s="192"/>
      <c r="L30" s="193"/>
    </row>
    <row r="31" spans="1:12" ht="31.5" customHeight="1">
      <c r="A31" s="195"/>
      <c r="B31" s="109"/>
      <c r="C31" s="109"/>
      <c r="D31" s="160" t="s">
        <v>282</v>
      </c>
      <c r="E31" s="182" t="s">
        <v>283</v>
      </c>
      <c r="F31" s="148" t="s">
        <v>122</v>
      </c>
      <c r="G31" s="148" t="s">
        <v>122</v>
      </c>
      <c r="H31" s="29">
        <v>1</v>
      </c>
      <c r="I31" s="20">
        <v>4</v>
      </c>
      <c r="J31" s="20">
        <v>4</v>
      </c>
      <c r="K31" s="24"/>
      <c r="L31" s="25"/>
    </row>
    <row r="32" spans="1:12" ht="24" customHeight="1">
      <c r="A32" s="195"/>
      <c r="B32" s="109"/>
      <c r="C32" s="109"/>
      <c r="D32" s="160" t="s">
        <v>284</v>
      </c>
      <c r="E32" s="182" t="s">
        <v>285</v>
      </c>
      <c r="F32" s="148" t="s">
        <v>244</v>
      </c>
      <c r="G32" s="148" t="s">
        <v>122</v>
      </c>
      <c r="H32" s="29">
        <v>1</v>
      </c>
      <c r="I32" s="20">
        <v>4</v>
      </c>
      <c r="J32" s="20">
        <v>4</v>
      </c>
      <c r="K32" s="24"/>
      <c r="L32" s="25"/>
    </row>
    <row r="33" spans="1:13" ht="24" customHeight="1">
      <c r="A33" s="195"/>
      <c r="B33" s="109"/>
      <c r="C33" s="109"/>
      <c r="D33" s="160" t="s">
        <v>286</v>
      </c>
      <c r="E33" s="182" t="s">
        <v>287</v>
      </c>
      <c r="F33" s="148" t="s">
        <v>122</v>
      </c>
      <c r="G33" s="148" t="s">
        <v>122</v>
      </c>
      <c r="H33" s="29">
        <v>1</v>
      </c>
      <c r="I33" s="20">
        <v>4</v>
      </c>
      <c r="J33" s="20">
        <v>4</v>
      </c>
      <c r="K33" s="24"/>
      <c r="L33" s="25"/>
    </row>
    <row r="34" spans="1:13" ht="42" customHeight="1">
      <c r="A34" s="195"/>
      <c r="B34" s="109"/>
      <c r="C34" s="28" t="s">
        <v>120</v>
      </c>
      <c r="D34" s="191" t="s">
        <v>330</v>
      </c>
      <c r="E34" s="191" t="s">
        <v>154</v>
      </c>
      <c r="F34" s="148" t="s">
        <v>122</v>
      </c>
      <c r="G34" s="148" t="s">
        <v>122</v>
      </c>
      <c r="H34" s="29">
        <v>0.93</v>
      </c>
      <c r="I34" s="20">
        <v>2</v>
      </c>
      <c r="J34" s="20">
        <v>2</v>
      </c>
      <c r="K34" s="192"/>
      <c r="L34" s="193"/>
    </row>
    <row r="35" spans="1:13" ht="37.5" customHeight="1">
      <c r="A35" s="195"/>
      <c r="B35" s="109" t="s">
        <v>123</v>
      </c>
      <c r="C35" s="175" t="s">
        <v>124</v>
      </c>
      <c r="D35" s="191" t="s">
        <v>288</v>
      </c>
      <c r="E35" s="191"/>
      <c r="F35" s="148"/>
      <c r="G35" s="148"/>
      <c r="H35" s="29"/>
      <c r="I35" s="20"/>
      <c r="J35" s="20"/>
      <c r="K35" s="24"/>
      <c r="L35" s="25"/>
    </row>
    <row r="36" spans="1:13" ht="75" customHeight="1">
      <c r="A36" s="195"/>
      <c r="B36" s="109"/>
      <c r="C36" s="175" t="s">
        <v>124</v>
      </c>
      <c r="D36" s="191" t="s">
        <v>289</v>
      </c>
      <c r="E36" s="191"/>
      <c r="F36" s="148" t="s">
        <v>331</v>
      </c>
      <c r="G36" s="148"/>
      <c r="H36" s="1">
        <v>8.2000000000000003E-2</v>
      </c>
      <c r="I36" s="20">
        <v>5</v>
      </c>
      <c r="J36" s="20">
        <v>5</v>
      </c>
      <c r="K36" s="196" t="s">
        <v>302</v>
      </c>
      <c r="L36" s="197"/>
      <c r="M36" s="67"/>
    </row>
    <row r="37" spans="1:13" ht="38.25" customHeight="1">
      <c r="A37" s="195"/>
      <c r="B37" s="109"/>
      <c r="C37" s="146" t="s">
        <v>238</v>
      </c>
      <c r="D37" s="185" t="s">
        <v>290</v>
      </c>
      <c r="E37" s="186"/>
      <c r="F37" s="148" t="s">
        <v>170</v>
      </c>
      <c r="G37" s="148"/>
      <c r="H37" s="30">
        <v>7</v>
      </c>
      <c r="I37" s="20">
        <v>5</v>
      </c>
      <c r="J37" s="20">
        <v>5</v>
      </c>
      <c r="K37" s="106"/>
      <c r="L37" s="169"/>
      <c r="M37" s="68"/>
    </row>
    <row r="38" spans="1:13" ht="30.95" customHeight="1">
      <c r="A38" s="195"/>
      <c r="B38" s="109"/>
      <c r="C38" s="147"/>
      <c r="D38" s="191" t="s">
        <v>291</v>
      </c>
      <c r="E38" s="191"/>
      <c r="F38" s="148" t="s">
        <v>292</v>
      </c>
      <c r="G38" s="148"/>
      <c r="H38" s="30">
        <v>182</v>
      </c>
      <c r="I38" s="20">
        <v>5</v>
      </c>
      <c r="J38" s="20">
        <v>5</v>
      </c>
      <c r="K38" s="192"/>
      <c r="L38" s="193"/>
    </row>
    <row r="39" spans="1:13" ht="30" customHeight="1">
      <c r="A39" s="195"/>
      <c r="B39" s="109"/>
      <c r="C39" s="147"/>
      <c r="D39" s="191" t="s">
        <v>293</v>
      </c>
      <c r="E39" s="191"/>
      <c r="F39" s="148" t="s">
        <v>122</v>
      </c>
      <c r="G39" s="148"/>
      <c r="H39" s="29">
        <v>1</v>
      </c>
      <c r="I39" s="20">
        <v>5</v>
      </c>
      <c r="J39" s="20">
        <v>5</v>
      </c>
      <c r="K39" s="24"/>
      <c r="L39" s="25"/>
    </row>
    <row r="40" spans="1:13" ht="30" customHeight="1">
      <c r="A40" s="195"/>
      <c r="B40" s="109"/>
      <c r="C40" s="147"/>
      <c r="D40" s="191" t="s">
        <v>294</v>
      </c>
      <c r="E40" s="191"/>
      <c r="F40" s="148" t="s">
        <v>104</v>
      </c>
      <c r="G40" s="148"/>
      <c r="H40" s="30">
        <v>1</v>
      </c>
      <c r="I40" s="20">
        <v>5</v>
      </c>
      <c r="J40" s="20">
        <v>5</v>
      </c>
      <c r="K40" s="24"/>
      <c r="L40" s="25"/>
    </row>
    <row r="41" spans="1:13" ht="39" customHeight="1">
      <c r="A41" s="195"/>
      <c r="B41" s="109"/>
      <c r="C41" s="172"/>
      <c r="D41" s="160" t="s">
        <v>295</v>
      </c>
      <c r="E41" s="182"/>
      <c r="F41" s="185" t="s">
        <v>296</v>
      </c>
      <c r="G41" s="186"/>
      <c r="H41" s="30">
        <v>1866</v>
      </c>
      <c r="I41" s="20">
        <v>5</v>
      </c>
      <c r="J41" s="20">
        <v>5</v>
      </c>
      <c r="K41" s="24"/>
      <c r="L41" s="25"/>
    </row>
    <row r="42" spans="1:13" ht="39" customHeight="1">
      <c r="A42" s="195"/>
      <c r="B42" s="109" t="s">
        <v>132</v>
      </c>
      <c r="C42" s="143" t="s">
        <v>133</v>
      </c>
      <c r="D42" s="191" t="s">
        <v>297</v>
      </c>
      <c r="E42" s="191"/>
      <c r="F42" s="148" t="s">
        <v>122</v>
      </c>
      <c r="G42" s="148" t="s">
        <v>122</v>
      </c>
      <c r="H42" s="29">
        <v>0.9</v>
      </c>
      <c r="I42" s="20">
        <v>2.5</v>
      </c>
      <c r="J42" s="20">
        <v>2.5</v>
      </c>
      <c r="K42" s="192"/>
      <c r="L42" s="193"/>
    </row>
    <row r="43" spans="1:13" ht="39" customHeight="1">
      <c r="A43" s="195"/>
      <c r="B43" s="109"/>
      <c r="C43" s="143"/>
      <c r="D43" s="191" t="s">
        <v>298</v>
      </c>
      <c r="E43" s="191"/>
      <c r="F43" s="148" t="s">
        <v>122</v>
      </c>
      <c r="G43" s="148" t="s">
        <v>122</v>
      </c>
      <c r="H43" s="29">
        <v>0.95</v>
      </c>
      <c r="I43" s="20">
        <v>2.5</v>
      </c>
      <c r="J43" s="20">
        <v>2.5</v>
      </c>
      <c r="K43" s="192"/>
      <c r="L43" s="193"/>
    </row>
    <row r="44" spans="1:13" ht="39" customHeight="1">
      <c r="A44" s="195"/>
      <c r="B44" s="109"/>
      <c r="C44" s="143"/>
      <c r="D44" s="160" t="s">
        <v>299</v>
      </c>
      <c r="E44" s="182"/>
      <c r="F44" s="148" t="s">
        <v>122</v>
      </c>
      <c r="G44" s="148" t="s">
        <v>122</v>
      </c>
      <c r="H44" s="29">
        <v>1</v>
      </c>
      <c r="I44" s="20">
        <v>2.5</v>
      </c>
      <c r="J44" s="20">
        <v>2.5</v>
      </c>
      <c r="K44" s="24"/>
      <c r="L44" s="25"/>
    </row>
    <row r="45" spans="1:13" ht="21.95" customHeight="1">
      <c r="A45" s="195"/>
      <c r="B45" s="109"/>
      <c r="C45" s="143"/>
      <c r="D45" s="191" t="s">
        <v>259</v>
      </c>
      <c r="E45" s="191"/>
      <c r="F45" s="148" t="s">
        <v>122</v>
      </c>
      <c r="G45" s="148" t="s">
        <v>155</v>
      </c>
      <c r="H45" s="29">
        <v>0.95</v>
      </c>
      <c r="I45" s="20">
        <v>2.5</v>
      </c>
      <c r="J45" s="20">
        <v>2.5</v>
      </c>
      <c r="K45" s="192"/>
      <c r="L45" s="193"/>
    </row>
    <row r="46" spans="1:13" ht="14.25">
      <c r="A46" s="106" t="s">
        <v>137</v>
      </c>
      <c r="B46" s="107"/>
      <c r="C46" s="107"/>
      <c r="D46" s="107"/>
      <c r="E46" s="107"/>
      <c r="F46" s="107"/>
      <c r="G46" s="107"/>
      <c r="H46" s="107"/>
      <c r="I46" s="20">
        <v>100</v>
      </c>
      <c r="J46" s="106">
        <v>92.86</v>
      </c>
      <c r="K46" s="107"/>
      <c r="L46" s="169"/>
    </row>
    <row r="47" spans="1:13" ht="14.25">
      <c r="A47" s="109" t="s">
        <v>138</v>
      </c>
      <c r="B47" s="109"/>
      <c r="C47" s="109" t="s">
        <v>139</v>
      </c>
      <c r="D47" s="109"/>
      <c r="E47" s="109"/>
      <c r="F47" s="109"/>
      <c r="G47" s="109"/>
      <c r="H47" s="109"/>
      <c r="I47" s="109"/>
      <c r="J47" s="109"/>
      <c r="K47" s="109"/>
      <c r="L47" s="109"/>
    </row>
    <row r="48" spans="1:13" ht="51" customHeight="1">
      <c r="A48" s="194" t="s">
        <v>308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</row>
  </sheetData>
  <mergeCells count="138">
    <mergeCell ref="A2:L2"/>
    <mergeCell ref="A3:L3"/>
    <mergeCell ref="A4:C4"/>
    <mergeCell ref="D4:L4"/>
    <mergeCell ref="A5:C5"/>
    <mergeCell ref="D5:F5"/>
    <mergeCell ref="G5:H5"/>
    <mergeCell ref="I5:L5"/>
    <mergeCell ref="B6:C6"/>
    <mergeCell ref="E6:F6"/>
    <mergeCell ref="I6:J6"/>
    <mergeCell ref="K6:L6"/>
    <mergeCell ref="B7:C7"/>
    <mergeCell ref="E7:F7"/>
    <mergeCell ref="I7:J7"/>
    <mergeCell ref="K7:L7"/>
    <mergeCell ref="B8:C8"/>
    <mergeCell ref="E8:F8"/>
    <mergeCell ref="I8:J8"/>
    <mergeCell ref="K8:L8"/>
    <mergeCell ref="B9:C9"/>
    <mergeCell ref="E9:F9"/>
    <mergeCell ref="I9:J9"/>
    <mergeCell ref="K9:L9"/>
    <mergeCell ref="B10:C10"/>
    <mergeCell ref="E10:F10"/>
    <mergeCell ref="I10:J10"/>
    <mergeCell ref="K10:L10"/>
    <mergeCell ref="B11:F11"/>
    <mergeCell ref="G11:L11"/>
    <mergeCell ref="B12:F12"/>
    <mergeCell ref="G12:L12"/>
    <mergeCell ref="D13:E13"/>
    <mergeCell ref="F13:G13"/>
    <mergeCell ref="K13:L13"/>
    <mergeCell ref="D14:E14"/>
    <mergeCell ref="F14:G14"/>
    <mergeCell ref="D15:E15"/>
    <mergeCell ref="F15:G15"/>
    <mergeCell ref="D16:E16"/>
    <mergeCell ref="F16:G16"/>
    <mergeCell ref="K16:L16"/>
    <mergeCell ref="D17:E17"/>
    <mergeCell ref="F17:G17"/>
    <mergeCell ref="K17:L17"/>
    <mergeCell ref="K15:L15"/>
    <mergeCell ref="D18:E18"/>
    <mergeCell ref="F18:G18"/>
    <mergeCell ref="K18:L18"/>
    <mergeCell ref="D19:E19"/>
    <mergeCell ref="F19:G19"/>
    <mergeCell ref="K19:L19"/>
    <mergeCell ref="D20:E20"/>
    <mergeCell ref="F20:G20"/>
    <mergeCell ref="D21:E21"/>
    <mergeCell ref="F21:G21"/>
    <mergeCell ref="K21:L21"/>
    <mergeCell ref="K20:L20"/>
    <mergeCell ref="D22:E22"/>
    <mergeCell ref="F22:G22"/>
    <mergeCell ref="K22:L22"/>
    <mergeCell ref="D23:E23"/>
    <mergeCell ref="F23:G23"/>
    <mergeCell ref="K23:L23"/>
    <mergeCell ref="D24:E24"/>
    <mergeCell ref="F24:G24"/>
    <mergeCell ref="K24:L24"/>
    <mergeCell ref="D25:E25"/>
    <mergeCell ref="F25:G25"/>
    <mergeCell ref="K25:L25"/>
    <mergeCell ref="D26:E26"/>
    <mergeCell ref="F26:G26"/>
    <mergeCell ref="D27:E27"/>
    <mergeCell ref="F27:G27"/>
    <mergeCell ref="D28:E28"/>
    <mergeCell ref="F28:G28"/>
    <mergeCell ref="K27:L27"/>
    <mergeCell ref="D29:E29"/>
    <mergeCell ref="F29:G29"/>
    <mergeCell ref="K29:L29"/>
    <mergeCell ref="D30:E30"/>
    <mergeCell ref="F30:G30"/>
    <mergeCell ref="K30:L30"/>
    <mergeCell ref="D31:E31"/>
    <mergeCell ref="F31:G31"/>
    <mergeCell ref="D32:E32"/>
    <mergeCell ref="F32:G32"/>
    <mergeCell ref="D33:E33"/>
    <mergeCell ref="F33:G33"/>
    <mergeCell ref="D34:E34"/>
    <mergeCell ref="F34:G34"/>
    <mergeCell ref="K34:L34"/>
    <mergeCell ref="D35:E35"/>
    <mergeCell ref="F35:G35"/>
    <mergeCell ref="D36:E36"/>
    <mergeCell ref="F36:G36"/>
    <mergeCell ref="K36:L36"/>
    <mergeCell ref="F42:G42"/>
    <mergeCell ref="K42:L42"/>
    <mergeCell ref="D43:E43"/>
    <mergeCell ref="F43:G43"/>
    <mergeCell ref="K43:L43"/>
    <mergeCell ref="D44:E44"/>
    <mergeCell ref="F44:G44"/>
    <mergeCell ref="D37:E37"/>
    <mergeCell ref="F37:G37"/>
    <mergeCell ref="D38:E38"/>
    <mergeCell ref="F38:G38"/>
    <mergeCell ref="K38:L38"/>
    <mergeCell ref="D39:E39"/>
    <mergeCell ref="F39:G39"/>
    <mergeCell ref="D40:E40"/>
    <mergeCell ref="F40:G40"/>
    <mergeCell ref="K37:L37"/>
    <mergeCell ref="D45:E45"/>
    <mergeCell ref="F45:G45"/>
    <mergeCell ref="K45:L45"/>
    <mergeCell ref="A46:H46"/>
    <mergeCell ref="J46:L46"/>
    <mergeCell ref="A47:B47"/>
    <mergeCell ref="C47:L47"/>
    <mergeCell ref="A48:L48"/>
    <mergeCell ref="A6:A10"/>
    <mergeCell ref="A11:A12"/>
    <mergeCell ref="A13:A45"/>
    <mergeCell ref="B14:B15"/>
    <mergeCell ref="B16:B34"/>
    <mergeCell ref="B35:B41"/>
    <mergeCell ref="B42:B45"/>
    <mergeCell ref="C14:C15"/>
    <mergeCell ref="C16:C29"/>
    <mergeCell ref="C30:C33"/>
    <mergeCell ref="C35:C36"/>
    <mergeCell ref="C37:C41"/>
    <mergeCell ref="C42:C45"/>
    <mergeCell ref="D41:E41"/>
    <mergeCell ref="F41:G41"/>
    <mergeCell ref="D42:E42"/>
  </mergeCells>
  <phoneticPr fontId="1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省级资金执行情况表</vt:lpstr>
      <vt:lpstr>国土绿化</vt:lpstr>
      <vt:lpstr>生态补偿</vt:lpstr>
      <vt:lpstr>生态保护</vt:lpstr>
      <vt:lpstr>林业经济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卢雪垠</dc:creator>
  <cp:lastModifiedBy>User</cp:lastModifiedBy>
  <cp:lastPrinted>2025-04-17T09:48:51Z</cp:lastPrinted>
  <dcterms:created xsi:type="dcterms:W3CDTF">2024-01-09T01:29:00Z</dcterms:created>
  <dcterms:modified xsi:type="dcterms:W3CDTF">2025-05-19T01:24:02Z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CE5259C591134944B4D0B527490424A5</vt:lpwstr>
  </property>
  <property fmtid="{D5CDD505-2E9C-101B-9397-08002B2CF9AE}" pid="3" name="KSOProductBuildVer">
    <vt:lpwstr>2052-11.8.2.10251</vt:lpwstr>
  </property>
  <property fmtid="{D5CDD505-2E9C-101B-9397-08002B2CF9AE}" pid="4" name="KSOReadingLayout">
    <vt:bool>true</vt:bool>
  </property>
</Properties>
</file>