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<sst xmlns="http://schemas.openxmlformats.org/spreadsheetml/2006/main" count="582" uniqueCount="100">
  <si>
    <t>附件1：</t>
  </si>
  <si>
    <t>城市居民最低生活保障统计表</t>
  </si>
  <si>
    <t>( 2022年8月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</si>
  <si>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</si>
  <si>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</si>
  <si>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</si>
  <si>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</si>
  <si>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</si>
  <si>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填表日期:2022年8月19日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</si>
  <si>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</si>
  <si>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</si>
  <si>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</si>
  <si>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</si>
  <si>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</si>
  <si>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</si>
  <si>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</si>
  <si>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</si>
  <si>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</si>
  <si>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</si>
  <si>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</si>
  <si>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</si>
  <si>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</si>
  <si>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</si>
  <si>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</si>
  <si>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</si>
  <si>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</si>
  <si>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</si>
  <si>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</si>
  <si>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</si>
  <si>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</si>
  <si>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</si>
  <si>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</si>
  <si>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</si>
  <si>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</si>
  <si>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</si>
  <si>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</si>
  <si>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</si>
  <si>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</si>
  <si>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</si>
  <si>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</si>
  <si>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</si>
  <si>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</si>
  <si>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</si>
  <si>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</si>
  <si>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</si>
  <si>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</si>
  <si>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</si>
  <si>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</si>
  <si>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</si>
  <si>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</si>
  <si>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</si>
  <si>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</si>
  <si>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</si>
  <si>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</si>
  <si>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t>备注：</t>
  </si>
  <si>
    <t xml:space="preserve">    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</si>
  <si>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</si>
  <si>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</si>
  <si>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(2022年8月）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</si>
  <si>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</si>
  <si>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</si>
  <si>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</si>
  <si>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</si>
  <si>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</si>
  <si>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</si>
  <si>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</si>
  <si>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</si>
  <si>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</si>
  <si>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</si>
  <si>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</si>
  <si>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</si>
  <si>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</si>
  <si>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</si>
  <si>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</si>
  <si>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</si>
  <si>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</si>
  <si>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</si>
  <si>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</si>
  <si>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</si>
  <si>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</si>
  <si>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</si>
  <si>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</si>
  <si>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</si>
  <si>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</si>
  <si>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</si>
  <si>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</si>
  <si>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</si>
  <si>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</si>
  <si>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</si>
  <si>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</si>
  <si>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</si>
  <si>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</si>
  <si>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</si>
  <si>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</si>
  <si>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中仙镇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</si>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</sst>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name val="Calibri Light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6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</cellStyleXfs>
  <cellXfs count="21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63" fillId="0" borderId="9" xfId="65" applyFont="1" applyBorder="1" applyAlignment="1">
      <alignment horizontal="center" vertical="center" wrapText="1"/>
      <protection/>
    </xf>
    <xf numFmtId="0" fontId="64" fillId="33" borderId="9" xfId="66" applyNumberFormat="1" applyFont="1" applyFill="1" applyBorder="1" applyAlignment="1">
      <alignment horizontal="center" vertical="center" wrapText="1"/>
      <protection/>
    </xf>
    <xf numFmtId="0" fontId="64" fillId="34" borderId="9" xfId="66" applyNumberFormat="1" applyFont="1" applyFill="1" applyBorder="1" applyAlignment="1">
      <alignment horizontal="center" vertical="center" wrapText="1"/>
      <protection/>
    </xf>
    <xf numFmtId="49" fontId="64" fillId="35" borderId="9" xfId="66" applyNumberFormat="1" applyFont="1" applyFill="1" applyBorder="1" applyAlignment="1">
      <alignment horizontal="center" vertical="center" wrapText="1"/>
      <protection/>
    </xf>
    <xf numFmtId="49" fontId="64" fillId="33" borderId="9" xfId="66" applyNumberFormat="1" applyFont="1" applyFill="1" applyBorder="1" applyAlignment="1">
      <alignment horizontal="center" vertical="center" wrapText="1"/>
      <protection/>
    </xf>
    <xf numFmtId="0" fontId="64" fillId="35" borderId="9" xfId="66" applyNumberFormat="1" applyFont="1" applyFill="1" applyBorder="1" applyAlignment="1">
      <alignment horizontal="center" vertical="center" wrapText="1"/>
      <protection/>
    </xf>
    <xf numFmtId="0" fontId="65" fillId="33" borderId="9" xfId="66" applyNumberFormat="1" applyFont="1" applyFill="1" applyBorder="1" applyAlignment="1">
      <alignment horizontal="center" vertical="center" wrapText="1"/>
      <protection/>
    </xf>
    <xf numFmtId="49" fontId="65" fillId="35" borderId="9" xfId="66" applyNumberFormat="1" applyFont="1" applyFill="1" applyBorder="1" applyAlignment="1">
      <alignment horizontal="center" vertical="center" wrapText="1"/>
      <protection/>
    </xf>
    <xf numFmtId="0" fontId="64" fillId="33" borderId="9" xfId="66" applyFont="1" applyFill="1" applyBorder="1" applyAlignment="1">
      <alignment horizontal="center" vertical="center" wrapText="1"/>
      <protection/>
    </xf>
    <xf numFmtId="176" fontId="64" fillId="35" borderId="9" xfId="66" applyNumberFormat="1" applyFont="1" applyFill="1" applyBorder="1" applyAlignment="1">
      <alignment horizontal="center" vertical="center" wrapText="1"/>
      <protection/>
    </xf>
    <xf numFmtId="176" fontId="64" fillId="33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Font="1" applyBorder="1" applyAlignment="1">
      <alignment horizontal="center" vertical="center"/>
      <protection/>
    </xf>
    <xf numFmtId="0" fontId="64" fillId="33" borderId="9" xfId="39" applyFont="1" applyFill="1" applyBorder="1" applyAlignment="1">
      <alignment horizontal="center" vertical="center" wrapText="1"/>
      <protection/>
    </xf>
    <xf numFmtId="0" fontId="64" fillId="35" borderId="9" xfId="39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176" fontId="64" fillId="34" borderId="9" xfId="66" applyNumberFormat="1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65" fillId="35" borderId="9" xfId="66" applyNumberFormat="1" applyFont="1" applyFill="1" applyBorder="1" applyAlignment="1">
      <alignment horizontal="center" vertical="center" wrapText="1"/>
      <protection/>
    </xf>
    <xf numFmtId="0" fontId="64" fillId="35" borderId="9" xfId="66" applyFont="1" applyFill="1" applyBorder="1" applyAlignment="1">
      <alignment horizontal="center" vertical="center" wrapText="1"/>
      <protection/>
    </xf>
    <xf numFmtId="0" fontId="64" fillId="35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8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66" fillId="35" borderId="9" xfId="66" applyNumberFormat="1" applyFont="1" applyFill="1" applyBorder="1" applyAlignment="1">
      <alignment horizontal="center" vertical="center" wrapText="1"/>
      <protection/>
    </xf>
    <xf numFmtId="0" fontId="10" fillId="35" borderId="9" xfId="66" applyNumberFormat="1" applyFont="1" applyFill="1" applyBorder="1" applyAlignment="1">
      <alignment horizontal="center" vertical="center" wrapText="1"/>
      <protection/>
    </xf>
    <xf numFmtId="0" fontId="67" fillId="35" borderId="9" xfId="66" applyNumberFormat="1" applyFont="1" applyFill="1" applyBorder="1" applyAlignment="1">
      <alignment horizontal="center" vertical="center" wrapText="1"/>
      <protection/>
    </xf>
    <xf numFmtId="0" fontId="64" fillId="34" borderId="9" xfId="66" applyFont="1" applyFill="1" applyBorder="1" applyAlignment="1">
      <alignment horizontal="center" vertical="center" wrapText="1"/>
      <protection/>
    </xf>
    <xf numFmtId="0" fontId="64" fillId="35" borderId="9" xfId="39" applyNumberFormat="1" applyFont="1" applyFill="1" applyBorder="1" applyAlignment="1">
      <alignment horizontal="center" vertical="center" wrapText="1"/>
      <protection/>
    </xf>
    <xf numFmtId="178" fontId="64" fillId="34" borderId="9" xfId="66" applyNumberFormat="1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10" fillId="33" borderId="9" xfId="66" applyNumberFormat="1" applyFont="1" applyFill="1" applyBorder="1" applyAlignment="1">
      <alignment horizontal="center" vertical="center" wrapText="1"/>
      <protection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70" fillId="35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33" borderId="9" xfId="0" applyFont="1" applyFill="1" applyBorder="1" applyAlignment="1">
      <alignment horizontal="center" vertical="center" wrapText="1"/>
    </xf>
    <xf numFmtId="0" fontId="72" fillId="35" borderId="9" xfId="0" applyFont="1" applyFill="1" applyBorder="1" applyAlignment="1">
      <alignment horizontal="center" vertical="center" wrapText="1"/>
    </xf>
    <xf numFmtId="0" fontId="17" fillId="33" borderId="9" xfId="62" applyFont="1" applyFill="1" applyBorder="1" applyAlignment="1">
      <alignment horizontal="center" vertical="center" wrapText="1"/>
      <protection/>
    </xf>
    <xf numFmtId="0" fontId="17" fillId="35" borderId="9" xfId="62" applyFont="1" applyFill="1" applyBorder="1" applyAlignment="1">
      <alignment horizontal="center" vertical="center" wrapText="1"/>
      <protection/>
    </xf>
    <xf numFmtId="0" fontId="17" fillId="33" borderId="9" xfId="0" applyFont="1" applyFill="1" applyBorder="1" applyAlignment="1">
      <alignment horizontal="center" vertical="center" wrapText="1"/>
    </xf>
    <xf numFmtId="0" fontId="17" fillId="35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35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5" fillId="34" borderId="9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right" vertical="center" wrapText="1"/>
    </xf>
    <xf numFmtId="0" fontId="70" fillId="33" borderId="9" xfId="0" applyNumberFormat="1" applyFont="1" applyFill="1" applyBorder="1" applyAlignment="1">
      <alignment horizontal="center" vertical="center" wrapText="1"/>
    </xf>
    <xf numFmtId="0" fontId="70" fillId="35" borderId="9" xfId="0" applyNumberFormat="1" applyFont="1" applyFill="1" applyBorder="1" applyAlignment="1">
      <alignment horizontal="center" vertical="center" wrapText="1"/>
    </xf>
    <xf numFmtId="0" fontId="72" fillId="35" borderId="9" xfId="0" applyNumberFormat="1" applyFont="1" applyFill="1" applyBorder="1" applyAlignment="1">
      <alignment horizontal="center" vertical="center" wrapText="1"/>
    </xf>
    <xf numFmtId="0" fontId="17" fillId="35" borderId="9" xfId="62" applyNumberFormat="1" applyFont="1" applyFill="1" applyBorder="1" applyAlignment="1">
      <alignment horizontal="center" vertical="center" wrapText="1"/>
      <protection/>
    </xf>
    <xf numFmtId="178" fontId="17" fillId="35" borderId="9" xfId="0" applyNumberFormat="1" applyFont="1" applyFill="1" applyBorder="1" applyAlignment="1">
      <alignment horizontal="center" vertical="center" wrapText="1"/>
    </xf>
    <xf numFmtId="0" fontId="17" fillId="35" borderId="9" xfId="0" applyNumberFormat="1" applyFont="1" applyFill="1" applyBorder="1" applyAlignment="1">
      <alignment horizontal="center" vertical="center" wrapText="1"/>
    </xf>
    <xf numFmtId="0" fontId="74" fillId="35" borderId="9" xfId="0" applyNumberFormat="1" applyFont="1" applyFill="1" applyBorder="1" applyAlignment="1">
      <alignment horizontal="center" vertical="center" wrapText="1"/>
    </xf>
    <xf numFmtId="0" fontId="17" fillId="34" borderId="9" xfId="0" applyNumberFormat="1" applyFont="1" applyFill="1" applyBorder="1" applyAlignment="1">
      <alignment horizontal="center" vertical="center" wrapText="1"/>
    </xf>
    <xf numFmtId="0" fontId="17" fillId="33" borderId="9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17" fillId="0" borderId="9" xfId="62" applyNumberFormat="1" applyFont="1" applyFill="1" applyBorder="1" applyAlignment="1">
      <alignment horizontal="center" vertical="center" wrapText="1"/>
      <protection/>
    </xf>
    <xf numFmtId="0" fontId="17" fillId="0" borderId="9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33" borderId="9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6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3" fillId="3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0" fillId="35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73" fillId="34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4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4" fillId="0" borderId="9" xfId="65" applyFont="1" applyBorder="1" applyAlignment="1">
      <alignment horizontal="center" vertical="center" wrapText="1"/>
      <protection/>
    </xf>
    <xf numFmtId="0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66" applyFont="1" applyBorder="1" applyAlignment="1">
      <alignment horizontal="center" vertical="center" wrapText="1"/>
      <protection/>
    </xf>
    <xf numFmtId="176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39" applyFont="1" applyBorder="1" applyAlignment="1">
      <alignment horizontal="center" vertical="center"/>
      <protection/>
    </xf>
    <xf numFmtId="0" fontId="64" fillId="0" borderId="9" xfId="39" applyFont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176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4" fillId="0" borderId="9" xfId="39" applyNumberFormat="1" applyFont="1" applyBorder="1" applyAlignment="1">
      <alignment horizontal="center" vertical="center" wrapText="1"/>
      <protection/>
    </xf>
    <xf numFmtId="178" fontId="64" fillId="0" borderId="9" xfId="66" applyNumberFormat="1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7" fillId="0" borderId="0" xfId="66" applyNumberFormat="1" applyFont="1" applyBorder="1" applyAlignment="1">
      <alignment horizontal="center" vertical="center" wrapText="1"/>
      <protection/>
    </xf>
    <xf numFmtId="0" fontId="7" fillId="0" borderId="0" xfId="66" applyNumberFormat="1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70" fillId="0" borderId="9" xfId="65" applyFont="1" applyFill="1" applyBorder="1" applyAlignment="1">
      <alignment horizontal="center" vertical="center" wrapText="1"/>
      <protection/>
    </xf>
    <xf numFmtId="0" fontId="70" fillId="0" borderId="9" xfId="0" applyFont="1" applyBorder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  <protection/>
    </xf>
    <xf numFmtId="0" fontId="17" fillId="0" borderId="9" xfId="62" applyFont="1" applyFill="1" applyBorder="1" applyAlignment="1">
      <alignment horizontal="center" vertical="center" wrapText="1"/>
      <protection/>
    </xf>
    <xf numFmtId="0" fontId="21" fillId="0" borderId="9" xfId="65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70" fillId="0" borderId="9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2" fillId="0" borderId="9" xfId="65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AC4" sqref="AC4:AF4"/>
    </sheetView>
  </sheetViews>
  <sheetFormatPr defaultColWidth="9.00390625" defaultRowHeight="14.25"/>
  <cols>
    <col min="1" max="1" width="6.00390625" style="71" customWidth="1"/>
    <col min="2" max="3" width="5.25390625" style="69" customWidth="1"/>
    <col min="4" max="17" width="4.875" style="69" customWidth="1"/>
    <col min="18" max="21" width="3.75390625" style="69" customWidth="1"/>
    <col min="22" max="22" width="9.00390625" style="72" customWidth="1"/>
    <col min="23" max="23" width="9.75390625" style="72" customWidth="1"/>
    <col min="24" max="24" width="6.75390625" style="72" customWidth="1"/>
    <col min="25" max="25" width="7.625" style="72" customWidth="1"/>
    <col min="26" max="26" width="5.00390625" style="72" customWidth="1"/>
    <col min="27" max="27" width="8.375" style="72" customWidth="1"/>
    <col min="28" max="28" width="7.875" style="72" customWidth="1"/>
    <col min="29" max="29" width="6.375" style="72" customWidth="1"/>
    <col min="30" max="30" width="7.375" style="72" customWidth="1"/>
    <col min="31" max="31" width="5.375" style="72" customWidth="1"/>
    <col min="32" max="32" width="6.125" style="69" customWidth="1"/>
  </cols>
  <sheetData>
    <row r="1" ht="19.5" customHeight="1">
      <c r="A1" s="73" t="s">
        <v>0</v>
      </c>
    </row>
    <row r="2" spans="1:32" ht="4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188" customFormat="1" ht="24.75" customHeight="1">
      <c r="A4" s="189" t="s">
        <v>3</v>
      </c>
      <c r="B4" s="189"/>
      <c r="C4" s="189"/>
      <c r="D4" s="190"/>
      <c r="E4" s="190"/>
      <c r="F4" s="189" t="s">
        <v>4</v>
      </c>
      <c r="G4" s="189"/>
      <c r="H4" s="189"/>
      <c r="I4" s="189"/>
      <c r="J4" s="190"/>
      <c r="K4" s="190"/>
      <c r="L4" s="197" t="s">
        <v>5</v>
      </c>
      <c r="M4" s="197"/>
      <c r="N4" s="197"/>
      <c r="O4" s="197"/>
      <c r="P4" s="190"/>
      <c r="Q4" s="190"/>
      <c r="R4" s="197" t="s">
        <v>6</v>
      </c>
      <c r="S4" s="197"/>
      <c r="T4" s="197"/>
      <c r="U4" s="197"/>
      <c r="V4" s="197"/>
      <c r="W4" s="190"/>
      <c r="X4" s="190"/>
      <c r="Y4" s="197" t="s">
        <v>7</v>
      </c>
      <c r="Z4" s="197"/>
      <c r="AA4" s="197"/>
      <c r="AB4" s="190"/>
      <c r="AC4" s="209" t="s">
        <v>8</v>
      </c>
      <c r="AD4" s="209"/>
      <c r="AE4" s="209"/>
      <c r="AF4" s="209"/>
    </row>
    <row r="5" spans="1:32" ht="26.25" customHeight="1">
      <c r="A5" s="76" t="s">
        <v>9</v>
      </c>
      <c r="B5" s="77" t="s">
        <v>10</v>
      </c>
      <c r="C5" s="77" t="s">
        <v>11</v>
      </c>
      <c r="D5" s="77" t="s">
        <v>12</v>
      </c>
      <c r="E5" s="77"/>
      <c r="F5" s="77"/>
      <c r="G5" s="77"/>
      <c r="H5" s="77" t="s">
        <v>13</v>
      </c>
      <c r="I5" s="77"/>
      <c r="J5" s="77"/>
      <c r="K5" s="77"/>
      <c r="L5" s="77" t="s">
        <v>14</v>
      </c>
      <c r="M5" s="77"/>
      <c r="N5" s="77"/>
      <c r="O5" s="77"/>
      <c r="P5" s="77"/>
      <c r="Q5" s="77"/>
      <c r="R5" s="107" t="s">
        <v>15</v>
      </c>
      <c r="S5" s="108"/>
      <c r="T5" s="108"/>
      <c r="U5" s="109"/>
      <c r="V5" s="110" t="s">
        <v>16</v>
      </c>
      <c r="W5" s="124"/>
      <c r="X5" s="124"/>
      <c r="Y5" s="124"/>
      <c r="Z5" s="124"/>
      <c r="AA5" s="110" t="s">
        <v>17</v>
      </c>
      <c r="AB5" s="124"/>
      <c r="AC5" s="124"/>
      <c r="AD5" s="124"/>
      <c r="AE5" s="125"/>
      <c r="AF5" s="77" t="s">
        <v>18</v>
      </c>
    </row>
    <row r="6" spans="1:32" ht="54.75" customHeight="1">
      <c r="A6" s="79"/>
      <c r="B6" s="77"/>
      <c r="C6" s="77"/>
      <c r="D6" s="81" t="s">
        <v>19</v>
      </c>
      <c r="E6" s="81" t="s">
        <v>20</v>
      </c>
      <c r="F6" s="81" t="s">
        <v>21</v>
      </c>
      <c r="G6" s="81" t="s">
        <v>22</v>
      </c>
      <c r="H6" s="81" t="s">
        <v>23</v>
      </c>
      <c r="I6" s="81" t="s">
        <v>24</v>
      </c>
      <c r="J6" s="81" t="s">
        <v>25</v>
      </c>
      <c r="K6" s="81" t="s">
        <v>26</v>
      </c>
      <c r="L6" s="81" t="s">
        <v>27</v>
      </c>
      <c r="M6" s="81" t="s">
        <v>28</v>
      </c>
      <c r="N6" s="81" t="s">
        <v>29</v>
      </c>
      <c r="O6" s="81" t="s">
        <v>30</v>
      </c>
      <c r="P6" s="81" t="s">
        <v>31</v>
      </c>
      <c r="Q6" s="81" t="s">
        <v>32</v>
      </c>
      <c r="R6" s="111" t="s">
        <v>33</v>
      </c>
      <c r="S6" s="112"/>
      <c r="T6" s="111" t="s">
        <v>34</v>
      </c>
      <c r="U6" s="112"/>
      <c r="V6" s="113"/>
      <c r="W6" s="113" t="s">
        <v>35</v>
      </c>
      <c r="X6" s="113" t="s">
        <v>36</v>
      </c>
      <c r="Y6" s="113" t="s">
        <v>37</v>
      </c>
      <c r="Z6" s="110" t="s">
        <v>38</v>
      </c>
      <c r="AA6" s="113"/>
      <c r="AB6" s="113" t="s">
        <v>35</v>
      </c>
      <c r="AC6" s="113" t="s">
        <v>36</v>
      </c>
      <c r="AD6" s="113" t="s">
        <v>37</v>
      </c>
      <c r="AE6" s="110" t="s">
        <v>38</v>
      </c>
      <c r="AF6" s="77"/>
    </row>
    <row r="7" spans="1:32" ht="15.75" customHeight="1">
      <c r="A7" s="82"/>
      <c r="B7" s="77" t="s">
        <v>39</v>
      </c>
      <c r="C7" s="77" t="s">
        <v>40</v>
      </c>
      <c r="D7" s="77" t="s">
        <v>40</v>
      </c>
      <c r="E7" s="77" t="s">
        <v>40</v>
      </c>
      <c r="F7" s="77" t="s">
        <v>40</v>
      </c>
      <c r="G7" s="77" t="s">
        <v>40</v>
      </c>
      <c r="H7" s="77" t="s">
        <v>40</v>
      </c>
      <c r="I7" s="77" t="s">
        <v>40</v>
      </c>
      <c r="J7" s="77" t="s">
        <v>40</v>
      </c>
      <c r="K7" s="77" t="s">
        <v>40</v>
      </c>
      <c r="L7" s="77" t="s">
        <v>40</v>
      </c>
      <c r="M7" s="77" t="s">
        <v>40</v>
      </c>
      <c r="N7" s="77" t="s">
        <v>40</v>
      </c>
      <c r="O7" s="77" t="s">
        <v>40</v>
      </c>
      <c r="P7" s="77" t="s">
        <v>40</v>
      </c>
      <c r="Q7" s="77" t="s">
        <v>40</v>
      </c>
      <c r="R7" s="83" t="s">
        <v>39</v>
      </c>
      <c r="S7" s="83" t="s">
        <v>40</v>
      </c>
      <c r="T7" s="83" t="s">
        <v>39</v>
      </c>
      <c r="U7" s="83" t="s">
        <v>40</v>
      </c>
      <c r="V7" s="113" t="s">
        <v>41</v>
      </c>
      <c r="W7" s="113" t="s">
        <v>41</v>
      </c>
      <c r="X7" s="113" t="s">
        <v>41</v>
      </c>
      <c r="Y7" s="113" t="s">
        <v>41</v>
      </c>
      <c r="Z7" s="113" t="s">
        <v>41</v>
      </c>
      <c r="AA7" s="113" t="s">
        <v>41</v>
      </c>
      <c r="AB7" s="113" t="s">
        <v>41</v>
      </c>
      <c r="AC7" s="113" t="s">
        <v>41</v>
      </c>
      <c r="AD7" s="113" t="s">
        <v>41</v>
      </c>
      <c r="AE7" s="113" t="s">
        <v>41</v>
      </c>
      <c r="AF7" s="77" t="s">
        <v>42</v>
      </c>
    </row>
    <row r="8" spans="1:32" ht="14.25" customHeight="1">
      <c r="A8" s="77" t="s">
        <v>43</v>
      </c>
      <c r="B8" s="77">
        <v>1</v>
      </c>
      <c r="C8" s="77">
        <v>2</v>
      </c>
      <c r="D8" s="77">
        <v>5</v>
      </c>
      <c r="E8" s="77">
        <v>6</v>
      </c>
      <c r="F8" s="77">
        <v>7</v>
      </c>
      <c r="G8" s="77">
        <v>8</v>
      </c>
      <c r="H8" s="77">
        <v>9</v>
      </c>
      <c r="I8" s="77">
        <v>10</v>
      </c>
      <c r="J8" s="77">
        <v>11</v>
      </c>
      <c r="K8" s="77">
        <v>12</v>
      </c>
      <c r="L8" s="77">
        <v>13</v>
      </c>
      <c r="M8" s="77">
        <v>14</v>
      </c>
      <c r="N8" s="77">
        <v>15</v>
      </c>
      <c r="O8" s="77">
        <v>16</v>
      </c>
      <c r="P8" s="77">
        <v>17</v>
      </c>
      <c r="Q8" s="77">
        <v>18</v>
      </c>
      <c r="R8" s="77">
        <v>19</v>
      </c>
      <c r="S8" s="77">
        <v>20</v>
      </c>
      <c r="T8" s="77">
        <v>21</v>
      </c>
      <c r="U8" s="77">
        <v>22</v>
      </c>
      <c r="V8" s="77">
        <v>23</v>
      </c>
      <c r="W8" s="77">
        <v>24</v>
      </c>
      <c r="X8" s="77">
        <v>25</v>
      </c>
      <c r="Y8" s="77">
        <v>26</v>
      </c>
      <c r="Z8" s="77">
        <v>27</v>
      </c>
      <c r="AA8" s="77">
        <v>28</v>
      </c>
      <c r="AB8" s="77">
        <v>29</v>
      </c>
      <c r="AC8" s="77">
        <v>30</v>
      </c>
      <c r="AD8" s="77">
        <v>31</v>
      </c>
      <c r="AE8" s="77">
        <v>32</v>
      </c>
      <c r="AF8" s="77">
        <v>33</v>
      </c>
    </row>
    <row r="9" spans="1:32" ht="18" customHeight="1">
      <c r="A9" s="77" t="s">
        <v>44</v>
      </c>
      <c r="B9" s="201">
        <f>'城市报表 (乡镇)'!B16</f>
        <v>191</v>
      </c>
      <c r="C9" s="201">
        <f>'城市报表 (乡镇)'!C16</f>
        <v>301</v>
      </c>
      <c r="D9" s="201">
        <f>'城市报表 (乡镇)'!D16</f>
        <v>123</v>
      </c>
      <c r="E9" s="201">
        <f>'城市报表 (乡镇)'!E16</f>
        <v>34</v>
      </c>
      <c r="F9" s="201">
        <f>'城市报表 (乡镇)'!F16</f>
        <v>50</v>
      </c>
      <c r="G9" s="201">
        <f>'城市报表 (乡镇)'!G16</f>
        <v>138</v>
      </c>
      <c r="H9" s="201">
        <f>'城市报表 (乡镇)'!H16</f>
        <v>54</v>
      </c>
      <c r="I9" s="201">
        <f>'城市报表 (乡镇)'!I16</f>
        <v>55</v>
      </c>
      <c r="J9" s="201">
        <f>'城市报表 (乡镇)'!J16</f>
        <v>86</v>
      </c>
      <c r="K9" s="201">
        <f>'城市报表 (乡镇)'!K16</f>
        <v>106</v>
      </c>
      <c r="L9" s="201">
        <f>'城市报表 (乡镇)'!L16</f>
        <v>76</v>
      </c>
      <c r="M9" s="201">
        <f>'城市报表 (乡镇)'!M16</f>
        <v>157</v>
      </c>
      <c r="N9" s="201">
        <f>'城市报表 (乡镇)'!N16</f>
        <v>0</v>
      </c>
      <c r="O9" s="201">
        <f>'城市报表 (乡镇)'!O16</f>
        <v>0</v>
      </c>
      <c r="P9" s="201">
        <f>'城市报表 (乡镇)'!P16</f>
        <v>54</v>
      </c>
      <c r="Q9" s="201">
        <f>'城市报表 (乡镇)'!Q16</f>
        <v>14</v>
      </c>
      <c r="R9" s="201">
        <f>'城市报表 (乡镇)'!R16</f>
        <v>2</v>
      </c>
      <c r="S9" s="201">
        <f>'城市报表 (乡镇)'!S16</f>
        <v>3</v>
      </c>
      <c r="T9" s="201">
        <f>'城市报表 (乡镇)'!T16</f>
        <v>0</v>
      </c>
      <c r="U9" s="201">
        <f>'城市报表 (乡镇)'!U16</f>
        <v>0</v>
      </c>
      <c r="V9" s="201">
        <f>'城市报表 (乡镇)'!V16</f>
        <v>132.9551</v>
      </c>
      <c r="W9" s="201">
        <f>'城市报表 (乡镇)'!W16</f>
        <v>132.8251</v>
      </c>
      <c r="X9" s="201">
        <f>'城市报表 (乡镇)'!X16</f>
        <v>0</v>
      </c>
      <c r="Y9" s="201">
        <f>'城市报表 (乡镇)'!Y16</f>
        <v>0.13</v>
      </c>
      <c r="Z9" s="201">
        <f>'城市报表 (乡镇)'!Z16</f>
        <v>0</v>
      </c>
      <c r="AA9" s="201">
        <f>'城市报表 (乡镇)'!AA16</f>
        <v>17.0129</v>
      </c>
      <c r="AB9" s="201">
        <f>'城市报表 (乡镇)'!AB16</f>
        <v>17.0029</v>
      </c>
      <c r="AC9" s="201">
        <f>'城市报表 (乡镇)'!AC16</f>
        <v>0</v>
      </c>
      <c r="AD9" s="201">
        <f>'城市报表 (乡镇)'!AD16</f>
        <v>0.01</v>
      </c>
      <c r="AE9" s="201">
        <f>'城市报表 (乡镇)'!AE16</f>
        <v>0</v>
      </c>
      <c r="AF9" s="201">
        <f>'城市报表 (乡镇)'!AF16</f>
        <v>565.2126245847176</v>
      </c>
    </row>
    <row r="10" spans="1:32" s="69" customFormat="1" ht="18" customHeight="1">
      <c r="A10" s="202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206"/>
      <c r="R10" s="206"/>
      <c r="S10" s="206"/>
      <c r="T10" s="206"/>
      <c r="U10" s="206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2" s="69" customFormat="1" ht="18" customHeight="1">
      <c r="A11" s="202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206"/>
      <c r="R11" s="206"/>
      <c r="S11" s="206"/>
      <c r="T11" s="206"/>
      <c r="U11" s="206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</row>
    <row r="12" spans="1:32" s="69" customFormat="1" ht="18" customHeight="1">
      <c r="A12" s="20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s="69" customFormat="1" ht="18" customHeight="1">
      <c r="A13" s="20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206"/>
      <c r="R13" s="206"/>
      <c r="S13" s="206"/>
      <c r="T13" s="206"/>
      <c r="U13" s="206"/>
      <c r="V13" s="164"/>
      <c r="W13" s="207"/>
      <c r="X13" s="207"/>
      <c r="Y13" s="207"/>
      <c r="Z13" s="207"/>
      <c r="AA13" s="207"/>
      <c r="AB13" s="207"/>
      <c r="AC13" s="207"/>
      <c r="AD13" s="207"/>
      <c r="AE13" s="207"/>
      <c r="AF13" s="164"/>
    </row>
    <row r="14" spans="1:32" s="69" customFormat="1" ht="18" customHeight="1">
      <c r="A14" s="204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s="69" customFormat="1" ht="18" customHeight="1">
      <c r="A15" s="202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64"/>
      <c r="W15" s="164"/>
      <c r="X15" s="164"/>
      <c r="Y15" s="164"/>
      <c r="Z15" s="164"/>
      <c r="AA15" s="164"/>
      <c r="AB15" s="164"/>
      <c r="AC15" s="210"/>
      <c r="AD15" s="164"/>
      <c r="AE15" s="164"/>
      <c r="AF15" s="164"/>
    </row>
    <row r="16" spans="1:32" s="69" customFormat="1" ht="18" customHeight="1">
      <c r="A16" s="204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s="69" customFormat="1" ht="18" customHeight="1">
      <c r="A17" s="204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s="69" customFormat="1" ht="18" customHeight="1">
      <c r="A18" s="20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s="69" customFormat="1" ht="18" customHeight="1">
      <c r="A19" s="77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8"/>
      <c r="S19" s="208"/>
      <c r="T19" s="208"/>
      <c r="U19" s="208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64"/>
    </row>
    <row r="20" spans="1:32" s="69" customFormat="1" ht="18" customHeight="1">
      <c r="A20" s="202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s="69" customFormat="1" ht="18" customHeight="1">
      <c r="A21" s="202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ht="60.75" customHeight="1">
      <c r="A22" s="151" t="s">
        <v>45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100" workbookViewId="0" topLeftCell="A1">
      <selection activeCell="N15" sqref="N15"/>
    </sheetView>
  </sheetViews>
  <sheetFormatPr defaultColWidth="9.00390625" defaultRowHeight="14.25"/>
  <cols>
    <col min="1" max="1" width="6.75390625" style="71" customWidth="1"/>
    <col min="2" max="3" width="5.75390625" style="69" customWidth="1"/>
    <col min="4" max="4" width="5.00390625" style="69" customWidth="1"/>
    <col min="5" max="5" width="5.25390625" style="69" customWidth="1"/>
    <col min="6" max="6" width="6.125" style="69" customWidth="1"/>
    <col min="7" max="7" width="4.875" style="69" customWidth="1"/>
    <col min="8" max="8" width="5.125" style="69" customWidth="1"/>
    <col min="9" max="9" width="5.875" style="69" customWidth="1"/>
    <col min="10" max="10" width="5.125" style="69" customWidth="1"/>
    <col min="11" max="12" width="5.625" style="69" customWidth="1"/>
    <col min="13" max="13" width="6.50390625" style="69" customWidth="1"/>
    <col min="14" max="14" width="5.625" style="69" customWidth="1"/>
    <col min="15" max="15" width="6.125" style="69" customWidth="1"/>
    <col min="16" max="17" width="4.875" style="69" customWidth="1"/>
    <col min="18" max="19" width="5.625" style="69" customWidth="1"/>
    <col min="20" max="23" width="4.25390625" style="69" customWidth="1"/>
    <col min="24" max="24" width="9.375" style="72" customWidth="1"/>
    <col min="25" max="25" width="8.875" style="72" customWidth="1"/>
    <col min="26" max="26" width="7.25390625" style="72" customWidth="1"/>
    <col min="27" max="27" width="7.50390625" style="72" customWidth="1"/>
    <col min="28" max="28" width="7.375" style="72" customWidth="1"/>
    <col min="29" max="29" width="8.25390625" style="72" customWidth="1"/>
    <col min="30" max="30" width="8.625" style="72" customWidth="1"/>
    <col min="31" max="31" width="7.125" style="72" customWidth="1"/>
    <col min="32" max="32" width="7.625" style="72" customWidth="1"/>
    <col min="33" max="33" width="6.125" style="72" customWidth="1"/>
    <col min="34" max="34" width="6.50390625" style="69" customWidth="1"/>
  </cols>
  <sheetData>
    <row r="1" ht="19.5" customHeight="1">
      <c r="A1" s="73" t="s">
        <v>46</v>
      </c>
    </row>
    <row r="2" spans="1:34" ht="4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s="188" customFormat="1" ht="24.75" customHeight="1">
      <c r="A4" s="189" t="s">
        <v>3</v>
      </c>
      <c r="B4" s="189"/>
      <c r="C4" s="189"/>
      <c r="D4" s="189"/>
      <c r="E4" s="189"/>
      <c r="F4" s="190" t="s">
        <v>48</v>
      </c>
      <c r="G4" s="190"/>
      <c r="H4" s="189" t="s">
        <v>4</v>
      </c>
      <c r="I4" s="189"/>
      <c r="J4" s="189"/>
      <c r="K4" s="189"/>
      <c r="L4" s="190"/>
      <c r="M4" s="190"/>
      <c r="N4" s="197" t="s">
        <v>5</v>
      </c>
      <c r="O4" s="197"/>
      <c r="P4" s="197"/>
      <c r="Q4" s="197"/>
      <c r="R4" s="190"/>
      <c r="S4" s="190"/>
      <c r="T4" s="190"/>
      <c r="U4" s="197" t="s">
        <v>49</v>
      </c>
      <c r="V4" s="197"/>
      <c r="W4" s="197"/>
      <c r="X4" s="197"/>
      <c r="Y4" s="190"/>
      <c r="Z4" s="190"/>
      <c r="AA4" s="197" t="s">
        <v>7</v>
      </c>
      <c r="AB4" s="197"/>
      <c r="AC4" s="197"/>
      <c r="AD4" s="190"/>
      <c r="AE4" s="190"/>
      <c r="AF4" s="197" t="s">
        <v>8</v>
      </c>
      <c r="AG4" s="197"/>
      <c r="AH4" s="197"/>
    </row>
    <row r="5" spans="1:34" ht="22.5" customHeight="1">
      <c r="A5" s="76" t="s">
        <v>9</v>
      </c>
      <c r="B5" s="77" t="s">
        <v>10</v>
      </c>
      <c r="C5" s="77" t="s">
        <v>11</v>
      </c>
      <c r="D5" s="84" t="s">
        <v>50</v>
      </c>
      <c r="E5" s="84"/>
      <c r="F5" s="77" t="s">
        <v>12</v>
      </c>
      <c r="G5" s="77"/>
      <c r="H5" s="77"/>
      <c r="I5" s="77"/>
      <c r="J5" s="77" t="s">
        <v>13</v>
      </c>
      <c r="K5" s="77"/>
      <c r="L5" s="77"/>
      <c r="M5" s="77"/>
      <c r="N5" s="77" t="s">
        <v>14</v>
      </c>
      <c r="O5" s="77"/>
      <c r="P5" s="77"/>
      <c r="Q5" s="77"/>
      <c r="R5" s="77"/>
      <c r="S5" s="77"/>
      <c r="T5" s="107" t="s">
        <v>15</v>
      </c>
      <c r="U5" s="108"/>
      <c r="V5" s="108"/>
      <c r="W5" s="109"/>
      <c r="X5" s="110" t="s">
        <v>51</v>
      </c>
      <c r="Y5" s="124"/>
      <c r="Z5" s="124"/>
      <c r="AA5" s="124"/>
      <c r="AB5" s="125"/>
      <c r="AC5" s="110" t="s">
        <v>17</v>
      </c>
      <c r="AD5" s="124"/>
      <c r="AE5" s="124"/>
      <c r="AF5" s="124"/>
      <c r="AG5" s="125"/>
      <c r="AH5" s="77" t="s">
        <v>18</v>
      </c>
    </row>
    <row r="6" spans="1:34" ht="36.75" customHeight="1">
      <c r="A6" s="79"/>
      <c r="B6" s="77"/>
      <c r="C6" s="77"/>
      <c r="D6" s="191" t="s">
        <v>52</v>
      </c>
      <c r="E6" s="191" t="s">
        <v>53</v>
      </c>
      <c r="F6" s="81" t="s">
        <v>19</v>
      </c>
      <c r="G6" s="81" t="s">
        <v>20</v>
      </c>
      <c r="H6" s="81" t="s">
        <v>21</v>
      </c>
      <c r="I6" s="81" t="s">
        <v>22</v>
      </c>
      <c r="J6" s="81" t="s">
        <v>23</v>
      </c>
      <c r="K6" s="81" t="s">
        <v>24</v>
      </c>
      <c r="L6" s="81" t="s">
        <v>25</v>
      </c>
      <c r="M6" s="81" t="s">
        <v>26</v>
      </c>
      <c r="N6" s="81" t="s">
        <v>27</v>
      </c>
      <c r="O6" s="81" t="s">
        <v>28</v>
      </c>
      <c r="P6" s="81" t="s">
        <v>29</v>
      </c>
      <c r="Q6" s="81" t="s">
        <v>30</v>
      </c>
      <c r="R6" s="81" t="s">
        <v>31</v>
      </c>
      <c r="S6" s="81" t="s">
        <v>32</v>
      </c>
      <c r="T6" s="111" t="s">
        <v>33</v>
      </c>
      <c r="U6" s="112"/>
      <c r="V6" s="111" t="s">
        <v>34</v>
      </c>
      <c r="W6" s="112"/>
      <c r="X6" s="113"/>
      <c r="Y6" s="113" t="s">
        <v>35</v>
      </c>
      <c r="Z6" s="113" t="s">
        <v>36</v>
      </c>
      <c r="AA6" s="113" t="s">
        <v>37</v>
      </c>
      <c r="AB6" s="110" t="s">
        <v>38</v>
      </c>
      <c r="AC6" s="113"/>
      <c r="AD6" s="113" t="s">
        <v>35</v>
      </c>
      <c r="AE6" s="113" t="s">
        <v>36</v>
      </c>
      <c r="AF6" s="113" t="s">
        <v>37</v>
      </c>
      <c r="AG6" s="110" t="s">
        <v>38</v>
      </c>
      <c r="AH6" s="77"/>
    </row>
    <row r="7" spans="1:34" ht="15.75" customHeight="1">
      <c r="A7" s="82"/>
      <c r="B7" s="83" t="s">
        <v>39</v>
      </c>
      <c r="C7" s="83" t="s">
        <v>40</v>
      </c>
      <c r="D7" s="84" t="s">
        <v>39</v>
      </c>
      <c r="E7" s="84" t="s">
        <v>40</v>
      </c>
      <c r="F7" s="83" t="s">
        <v>40</v>
      </c>
      <c r="G7" s="83" t="s">
        <v>40</v>
      </c>
      <c r="H7" s="83" t="s">
        <v>40</v>
      </c>
      <c r="I7" s="83" t="s">
        <v>40</v>
      </c>
      <c r="J7" s="83" t="s">
        <v>40</v>
      </c>
      <c r="K7" s="83" t="s">
        <v>40</v>
      </c>
      <c r="L7" s="83" t="s">
        <v>40</v>
      </c>
      <c r="M7" s="83" t="s">
        <v>40</v>
      </c>
      <c r="N7" s="83" t="s">
        <v>40</v>
      </c>
      <c r="O7" s="83" t="s">
        <v>40</v>
      </c>
      <c r="P7" s="83"/>
      <c r="Q7" s="83" t="s">
        <v>40</v>
      </c>
      <c r="R7" s="83" t="s">
        <v>40</v>
      </c>
      <c r="S7" s="83" t="s">
        <v>40</v>
      </c>
      <c r="T7" s="83" t="s">
        <v>39</v>
      </c>
      <c r="U7" s="83" t="s">
        <v>40</v>
      </c>
      <c r="V7" s="83" t="s">
        <v>39</v>
      </c>
      <c r="W7" s="83" t="s">
        <v>40</v>
      </c>
      <c r="X7" s="114" t="s">
        <v>41</v>
      </c>
      <c r="Y7" s="114" t="s">
        <v>41</v>
      </c>
      <c r="Z7" s="114" t="s">
        <v>41</v>
      </c>
      <c r="AA7" s="114" t="s">
        <v>41</v>
      </c>
      <c r="AB7" s="114" t="s">
        <v>41</v>
      </c>
      <c r="AC7" s="114" t="s">
        <v>41</v>
      </c>
      <c r="AD7" s="114" t="s">
        <v>41</v>
      </c>
      <c r="AE7" s="114" t="s">
        <v>41</v>
      </c>
      <c r="AF7" s="114" t="s">
        <v>41</v>
      </c>
      <c r="AG7" s="114" t="s">
        <v>41</v>
      </c>
      <c r="AH7" s="83" t="s">
        <v>42</v>
      </c>
    </row>
    <row r="8" spans="1:34" ht="14.25" customHeight="1">
      <c r="A8" s="77" t="s">
        <v>43</v>
      </c>
      <c r="B8" s="77">
        <v>1</v>
      </c>
      <c r="C8" s="77">
        <v>2</v>
      </c>
      <c r="D8" s="84">
        <v>3</v>
      </c>
      <c r="E8" s="84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7">
        <v>20</v>
      </c>
      <c r="V8" s="77">
        <v>21</v>
      </c>
      <c r="W8" s="77">
        <v>22</v>
      </c>
      <c r="X8" s="77">
        <v>23</v>
      </c>
      <c r="Y8" s="77">
        <v>24</v>
      </c>
      <c r="Z8" s="77">
        <v>25</v>
      </c>
      <c r="AA8" s="77">
        <v>26</v>
      </c>
      <c r="AB8" s="77">
        <v>27</v>
      </c>
      <c r="AC8" s="77">
        <v>28</v>
      </c>
      <c r="AD8" s="77">
        <v>29</v>
      </c>
      <c r="AE8" s="77">
        <v>30</v>
      </c>
      <c r="AF8" s="77">
        <v>31</v>
      </c>
      <c r="AG8" s="77">
        <v>32</v>
      </c>
      <c r="AH8" s="77">
        <v>33</v>
      </c>
    </row>
    <row r="9" spans="1:34" ht="18" customHeight="1">
      <c r="A9" s="192" t="s">
        <v>44</v>
      </c>
      <c r="B9" s="193">
        <f>'农村报表 (乡镇)'!B23</f>
        <v>3790</v>
      </c>
      <c r="C9" s="193">
        <f>'农村报表 (乡镇)'!C23</f>
        <v>7154</v>
      </c>
      <c r="D9" s="193">
        <f>'农村报表 (乡镇)'!D23</f>
        <v>665</v>
      </c>
      <c r="E9" s="193">
        <f>'农村报表 (乡镇)'!E23</f>
        <v>1306</v>
      </c>
      <c r="F9" s="193">
        <f>'农村报表 (乡镇)'!F23</f>
        <v>2866</v>
      </c>
      <c r="G9" s="193">
        <f>'农村报表 (乡镇)'!G23</f>
        <v>1229</v>
      </c>
      <c r="H9" s="193">
        <f>'农村报表 (乡镇)'!H23</f>
        <v>1534</v>
      </c>
      <c r="I9" s="193">
        <f>'农村报表 (乡镇)'!I23</f>
        <v>2860</v>
      </c>
      <c r="J9" s="193">
        <f>'农村报表 (乡镇)'!J23</f>
        <v>1148</v>
      </c>
      <c r="K9" s="193">
        <f>'农村报表 (乡镇)'!K23</f>
        <v>1618</v>
      </c>
      <c r="L9" s="193">
        <f>'农村报表 (乡镇)'!L23</f>
        <v>1190</v>
      </c>
      <c r="M9" s="193">
        <f>'农村报表 (乡镇)'!M23</f>
        <v>3198</v>
      </c>
      <c r="N9" s="193">
        <f>'农村报表 (乡镇)'!N23</f>
        <v>1597</v>
      </c>
      <c r="O9" s="193">
        <f>'农村报表 (乡镇)'!O23</f>
        <v>3805</v>
      </c>
      <c r="P9" s="193">
        <f>'农村报表 (乡镇)'!P23</f>
        <v>0</v>
      </c>
      <c r="Q9" s="193">
        <f>'农村报表 (乡镇)'!Q23</f>
        <v>0</v>
      </c>
      <c r="R9" s="193">
        <f>'农村报表 (乡镇)'!R23</f>
        <v>1420</v>
      </c>
      <c r="S9" s="193">
        <f>'农村报表 (乡镇)'!S23</f>
        <v>332</v>
      </c>
      <c r="T9" s="193">
        <f>'农村报表 (乡镇)'!T23</f>
        <v>45</v>
      </c>
      <c r="U9" s="193">
        <f>'农村报表 (乡镇)'!U23</f>
        <v>83</v>
      </c>
      <c r="V9" s="193">
        <f>'农村报表 (乡镇)'!V23</f>
        <v>13</v>
      </c>
      <c r="W9" s="193">
        <f>'农村报表 (乡镇)'!W23</f>
        <v>21</v>
      </c>
      <c r="X9" s="198">
        <f>'农村报表 (乡镇)'!X23</f>
        <v>2806.3109</v>
      </c>
      <c r="Y9" s="198">
        <f>'农村报表 (乡镇)'!Y23</f>
        <v>2794.8877999999995</v>
      </c>
      <c r="Z9" s="198">
        <f>'农村报表 (乡镇)'!Z23</f>
        <v>0</v>
      </c>
      <c r="AA9" s="198">
        <f>'农村报表 (乡镇)'!AA23</f>
        <v>12.14</v>
      </c>
      <c r="AB9" s="198">
        <f>'农村报表 (乡镇)'!AB23</f>
        <v>-0.7168999999999999</v>
      </c>
      <c r="AC9" s="198">
        <f>'农村报表 (乡镇)'!AC23</f>
        <v>372.45329999999996</v>
      </c>
      <c r="AD9" s="198">
        <f>'农村报表 (乡镇)'!AD23</f>
        <v>370.9033</v>
      </c>
      <c r="AE9" s="198">
        <f>'农村报表 (乡镇)'!AE23</f>
        <v>0</v>
      </c>
      <c r="AF9" s="198">
        <f>'农村报表 (乡镇)'!AF23</f>
        <v>1.5500000000000003</v>
      </c>
      <c r="AG9" s="198">
        <f>'农村报表 (乡镇)'!AG23</f>
        <v>0</v>
      </c>
      <c r="AH9" s="198">
        <f>'农村报表 (乡镇)'!AH23</f>
        <v>520.6224489795918</v>
      </c>
    </row>
    <row r="10" spans="1:34" s="69" customFormat="1" ht="18" customHeigh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28"/>
      <c r="Y10" s="128"/>
      <c r="Z10" s="128"/>
      <c r="AA10" s="128"/>
      <c r="AB10" s="128"/>
      <c r="AC10" s="128"/>
      <c r="AD10" s="128"/>
      <c r="AE10" s="128"/>
      <c r="AF10" s="128"/>
      <c r="AG10" s="200"/>
      <c r="AH10" s="200"/>
    </row>
    <row r="11" spans="1:34" s="69" customFormat="1" ht="18" customHeight="1">
      <c r="A11" s="194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99"/>
      <c r="T11" s="199"/>
      <c r="U11" s="199"/>
      <c r="V11" s="199"/>
      <c r="W11" s="199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</row>
    <row r="12" spans="1:34" s="69" customFormat="1" ht="18" customHeight="1">
      <c r="A12" s="196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</row>
    <row r="13" spans="1:34" s="69" customFormat="1" ht="18" customHeight="1">
      <c r="A13" s="196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</row>
    <row r="14" spans="1:34" s="69" customFormat="1" ht="18" customHeight="1">
      <c r="A14" s="194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</row>
    <row r="15" spans="1:34" s="69" customFormat="1" ht="18" customHeight="1">
      <c r="A15" s="196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</row>
    <row r="16" spans="1:34" s="69" customFormat="1" ht="18" customHeight="1">
      <c r="A16" s="194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</row>
    <row r="17" spans="1:34" s="69" customFormat="1" ht="18" customHeight="1">
      <c r="A17" s="194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</row>
    <row r="18" spans="1:34" s="69" customFormat="1" ht="18" customHeight="1">
      <c r="A18" s="194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</row>
    <row r="19" spans="1:34" s="69" customFormat="1" ht="18" customHeight="1">
      <c r="A19" s="196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</row>
    <row r="20" spans="1:34" s="69" customFormat="1" ht="18" customHeight="1">
      <c r="A20" s="196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</row>
    <row r="21" spans="1:34" s="69" customFormat="1" ht="18" customHeight="1">
      <c r="A21" s="196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</row>
    <row r="22" spans="1:34" s="69" customFormat="1" ht="24.75" customHeight="1">
      <c r="A22" s="102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 s="69" customFormat="1" ht="22.5" customHeight="1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ht="63.75" customHeight="1">
      <c r="A24" s="103" t="s">
        <v>56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</row>
  </sheetData>
  <sheetProtection/>
  <mergeCells count="26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24:AH24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">
      <selection activeCell="O14" sqref="O14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40.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33" customHeight="1">
      <c r="A3" s="165" t="s">
        <v>3</v>
      </c>
      <c r="B3" s="165"/>
      <c r="C3" s="165"/>
      <c r="D3" s="166"/>
      <c r="E3" s="166"/>
      <c r="F3" s="165" t="s">
        <v>59</v>
      </c>
      <c r="G3" s="165"/>
      <c r="H3" s="165"/>
      <c r="I3" s="165"/>
      <c r="J3" s="165"/>
      <c r="K3" s="165"/>
      <c r="L3" s="165" t="s">
        <v>60</v>
      </c>
      <c r="M3" s="165"/>
      <c r="N3" s="165"/>
      <c r="O3" s="165"/>
      <c r="P3" s="165"/>
      <c r="Q3" s="165"/>
      <c r="S3" s="165" t="s">
        <v>49</v>
      </c>
      <c r="T3" s="165"/>
      <c r="U3" s="165"/>
      <c r="V3" s="165"/>
      <c r="X3" s="180" t="s">
        <v>7</v>
      </c>
      <c r="Y3" s="165"/>
      <c r="Z3" s="165"/>
      <c r="AA3" s="71" t="s">
        <v>8</v>
      </c>
      <c r="AB3" s="71"/>
      <c r="AC3" s="71"/>
    </row>
    <row r="4" spans="1:29" ht="14.25" customHeight="1">
      <c r="A4" s="7" t="s">
        <v>61</v>
      </c>
      <c r="B4" s="7" t="s">
        <v>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9" t="s">
        <v>63</v>
      </c>
      <c r="T4" s="39"/>
      <c r="U4" s="39"/>
      <c r="V4" s="39"/>
      <c r="W4" s="39"/>
      <c r="X4" s="39"/>
      <c r="Y4" s="39"/>
      <c r="Z4" s="39"/>
      <c r="AA4" s="39"/>
      <c r="AB4" s="55" t="s">
        <v>64</v>
      </c>
      <c r="AC4" s="55" t="s">
        <v>65</v>
      </c>
    </row>
    <row r="5" spans="1:29" ht="13.5" customHeight="1">
      <c r="A5" s="7"/>
      <c r="B5" s="7" t="s">
        <v>66</v>
      </c>
      <c r="C5" s="7" t="s">
        <v>67</v>
      </c>
      <c r="D5" s="7"/>
      <c r="E5" s="7"/>
      <c r="F5" s="7"/>
      <c r="G5" s="7"/>
      <c r="H5" s="7"/>
      <c r="I5" s="7" t="s">
        <v>68</v>
      </c>
      <c r="J5" s="7"/>
      <c r="K5" s="7"/>
      <c r="L5" s="7"/>
      <c r="M5" s="7"/>
      <c r="N5" s="7"/>
      <c r="O5" s="7" t="s">
        <v>69</v>
      </c>
      <c r="P5" s="7"/>
      <c r="Q5" s="7"/>
      <c r="R5" s="7"/>
      <c r="S5" s="40" t="s">
        <v>70</v>
      </c>
      <c r="T5" s="41"/>
      <c r="U5" s="41"/>
      <c r="V5" s="41"/>
      <c r="W5" s="42"/>
      <c r="X5" s="40" t="s">
        <v>71</v>
      </c>
      <c r="Y5" s="41"/>
      <c r="Z5" s="41"/>
      <c r="AA5" s="7" t="s">
        <v>72</v>
      </c>
      <c r="AB5" s="55"/>
      <c r="AC5" s="55"/>
    </row>
    <row r="6" spans="1:29" ht="18.75" customHeight="1">
      <c r="A6" s="7"/>
      <c r="B6" s="7"/>
      <c r="C6" s="7" t="s">
        <v>73</v>
      </c>
      <c r="D6" s="7"/>
      <c r="E6" s="7"/>
      <c r="F6" s="7" t="s">
        <v>74</v>
      </c>
      <c r="G6" s="7"/>
      <c r="H6" s="7"/>
      <c r="I6" s="7" t="s">
        <v>73</v>
      </c>
      <c r="J6" s="7"/>
      <c r="K6" s="7"/>
      <c r="L6" s="7" t="s">
        <v>74</v>
      </c>
      <c r="M6" s="7"/>
      <c r="N6" s="7"/>
      <c r="O6" s="7" t="s">
        <v>19</v>
      </c>
      <c r="P6" s="7" t="s">
        <v>20</v>
      </c>
      <c r="Q6" s="7" t="s">
        <v>21</v>
      </c>
      <c r="R6" s="7" t="s">
        <v>22</v>
      </c>
      <c r="S6" s="39" t="s">
        <v>66</v>
      </c>
      <c r="T6" s="43" t="s">
        <v>75</v>
      </c>
      <c r="U6" s="43" t="s">
        <v>76</v>
      </c>
      <c r="V6" s="43" t="s">
        <v>77</v>
      </c>
      <c r="W6" s="43" t="s">
        <v>78</v>
      </c>
      <c r="X6" s="43" t="s">
        <v>66</v>
      </c>
      <c r="Y6" s="43" t="s">
        <v>75</v>
      </c>
      <c r="Z6" s="43" t="s">
        <v>76</v>
      </c>
      <c r="AA6" s="7"/>
      <c r="AB6" s="55"/>
      <c r="AC6" s="55"/>
    </row>
    <row r="7" spans="1:29" ht="27" customHeight="1">
      <c r="A7" s="7"/>
      <c r="B7" s="7"/>
      <c r="C7" s="7" t="s">
        <v>79</v>
      </c>
      <c r="D7" s="7" t="s">
        <v>80</v>
      </c>
      <c r="E7" s="7" t="s">
        <v>81</v>
      </c>
      <c r="F7" s="7" t="s">
        <v>79</v>
      </c>
      <c r="G7" s="7" t="s">
        <v>80</v>
      </c>
      <c r="H7" s="7" t="s">
        <v>81</v>
      </c>
      <c r="I7" s="7" t="s">
        <v>79</v>
      </c>
      <c r="J7" s="7" t="s">
        <v>80</v>
      </c>
      <c r="K7" s="7" t="s">
        <v>81</v>
      </c>
      <c r="L7" s="7" t="s">
        <v>79</v>
      </c>
      <c r="M7" s="7" t="s">
        <v>80</v>
      </c>
      <c r="N7" s="7" t="s">
        <v>81</v>
      </c>
      <c r="O7" s="7"/>
      <c r="P7" s="7"/>
      <c r="Q7" s="7"/>
      <c r="R7" s="7"/>
      <c r="S7" s="39"/>
      <c r="T7" s="43"/>
      <c r="U7" s="43"/>
      <c r="V7" s="43"/>
      <c r="W7" s="43"/>
      <c r="X7" s="43"/>
      <c r="Y7" s="43"/>
      <c r="Z7" s="43"/>
      <c r="AA7" s="7"/>
      <c r="AB7" s="55"/>
      <c r="AC7" s="55"/>
    </row>
    <row r="8" spans="1:29" ht="38.25" customHeight="1">
      <c r="A8" s="7"/>
      <c r="B8" s="10" t="s">
        <v>40</v>
      </c>
      <c r="C8" s="10" t="s">
        <v>40</v>
      </c>
      <c r="D8" s="10" t="s">
        <v>40</v>
      </c>
      <c r="E8" s="10" t="s">
        <v>40</v>
      </c>
      <c r="F8" s="10" t="s">
        <v>40</v>
      </c>
      <c r="G8" s="10" t="s">
        <v>40</v>
      </c>
      <c r="H8" s="10" t="s">
        <v>40</v>
      </c>
      <c r="I8" s="10" t="s">
        <v>40</v>
      </c>
      <c r="J8" s="10" t="s">
        <v>40</v>
      </c>
      <c r="K8" s="10" t="s">
        <v>40</v>
      </c>
      <c r="L8" s="10" t="s">
        <v>40</v>
      </c>
      <c r="M8" s="10" t="s">
        <v>40</v>
      </c>
      <c r="N8" s="10" t="s">
        <v>40</v>
      </c>
      <c r="O8" s="10" t="s">
        <v>40</v>
      </c>
      <c r="P8" s="10" t="s">
        <v>40</v>
      </c>
      <c r="Q8" s="10" t="s">
        <v>40</v>
      </c>
      <c r="R8" s="10" t="s">
        <v>40</v>
      </c>
      <c r="S8" s="44" t="s">
        <v>41</v>
      </c>
      <c r="T8" s="44" t="s">
        <v>41</v>
      </c>
      <c r="U8" s="44" t="s">
        <v>41</v>
      </c>
      <c r="V8" s="44" t="s">
        <v>41</v>
      </c>
      <c r="W8" s="44" t="s">
        <v>41</v>
      </c>
      <c r="X8" s="44" t="s">
        <v>41</v>
      </c>
      <c r="Y8" s="44" t="s">
        <v>41</v>
      </c>
      <c r="Z8" s="44" t="s">
        <v>41</v>
      </c>
      <c r="AA8" s="10" t="s">
        <v>42</v>
      </c>
      <c r="AB8" s="44" t="s">
        <v>41</v>
      </c>
      <c r="AC8" s="44" t="s">
        <v>41</v>
      </c>
    </row>
    <row r="9" spans="1:29" ht="27.75" customHeight="1">
      <c r="A9" s="11" t="s">
        <v>43</v>
      </c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2">
        <v>14</v>
      </c>
      <c r="P9" s="12">
        <v>15</v>
      </c>
      <c r="Q9" s="12">
        <v>16</v>
      </c>
      <c r="R9" s="12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</row>
    <row r="10" spans="1:29" s="1" customFormat="1" ht="38.25" customHeight="1">
      <c r="A10" s="167" t="s">
        <v>44</v>
      </c>
      <c r="B10" s="168">
        <f>'特困人员 (乡镇)'!B25</f>
        <v>873</v>
      </c>
      <c r="C10" s="168">
        <f>'特困人员 (乡镇)'!C25</f>
        <v>7</v>
      </c>
      <c r="D10" s="168">
        <f>'特困人员 (乡镇)'!D25</f>
        <v>20</v>
      </c>
      <c r="E10" s="168">
        <f>'特困人员 (乡镇)'!E25</f>
        <v>2</v>
      </c>
      <c r="F10" s="168">
        <f>'特困人员 (乡镇)'!F25</f>
        <v>3</v>
      </c>
      <c r="G10" s="168">
        <f>'特困人员 (乡镇)'!G25</f>
        <v>4</v>
      </c>
      <c r="H10" s="168">
        <f>'特困人员 (乡镇)'!H25</f>
        <v>2</v>
      </c>
      <c r="I10" s="168">
        <f>'特困人员 (乡镇)'!I25</f>
        <v>333</v>
      </c>
      <c r="J10" s="168">
        <f>'特困人员 (乡镇)'!J25</f>
        <v>245</v>
      </c>
      <c r="K10" s="168">
        <f>'特困人员 (乡镇)'!K25</f>
        <v>37</v>
      </c>
      <c r="L10" s="168">
        <f>'特困人员 (乡镇)'!L25</f>
        <v>68</v>
      </c>
      <c r="M10" s="168">
        <f>'特困人员 (乡镇)'!M25</f>
        <v>115</v>
      </c>
      <c r="N10" s="168">
        <f>'特困人员 (乡镇)'!N25</f>
        <v>37</v>
      </c>
      <c r="O10" s="168">
        <f>'特困人员 (乡镇)'!O25</f>
        <v>36</v>
      </c>
      <c r="P10" s="168">
        <f>'特困人员 (乡镇)'!P25</f>
        <v>540</v>
      </c>
      <c r="Q10" s="168">
        <f>'特困人员 (乡镇)'!Q25</f>
        <v>2</v>
      </c>
      <c r="R10" s="168">
        <f>'特困人员 (乡镇)'!R25</f>
        <v>418</v>
      </c>
      <c r="S10" s="168">
        <f>'特困人员 (乡镇)'!S25</f>
        <v>1020.9007999999999</v>
      </c>
      <c r="T10" s="168">
        <f>'特困人员 (乡镇)'!T25</f>
        <v>780.3835000000001</v>
      </c>
      <c r="U10" s="168">
        <f>'特困人员 (乡镇)'!U25</f>
        <v>240.51729999999998</v>
      </c>
      <c r="V10" s="168">
        <f>'特困人员 (乡镇)'!V25</f>
        <v>0</v>
      </c>
      <c r="W10" s="168">
        <f>'特困人员 (乡镇)'!W25</f>
        <v>0</v>
      </c>
      <c r="X10" s="168">
        <f>'特困人员 (乡镇)'!X25</f>
        <v>136.1402</v>
      </c>
      <c r="Y10" s="168">
        <f>'特困人员 (乡镇)'!Y25</f>
        <v>101.65989999999998</v>
      </c>
      <c r="Z10" s="168">
        <f>'特困人员 (乡镇)'!Z25</f>
        <v>34.4803</v>
      </c>
      <c r="AA10" s="168">
        <f>'特困人员 (乡镇)'!AA25</f>
        <v>1559.4524627720502</v>
      </c>
      <c r="AB10" s="168">
        <f>'特困人员 (乡镇)'!AB25</f>
        <v>0</v>
      </c>
      <c r="AC10" s="168">
        <f>'特困人员 (乡镇)'!AC25</f>
        <v>0</v>
      </c>
    </row>
    <row r="11" spans="1:29" s="1" customFormat="1" ht="38.25" customHeight="1">
      <c r="A11" s="167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69"/>
      <c r="P11" s="169"/>
      <c r="Q11" s="169"/>
      <c r="R11" s="169"/>
      <c r="S11" s="168"/>
      <c r="T11" s="168"/>
      <c r="U11" s="168"/>
      <c r="V11" s="168"/>
      <c r="W11" s="168"/>
      <c r="X11" s="168"/>
      <c r="Y11" s="168"/>
      <c r="Z11" s="168"/>
      <c r="AA11" s="183"/>
      <c r="AB11" s="168"/>
      <c r="AC11" s="168"/>
    </row>
    <row r="12" spans="1:29" s="1" customFormat="1" ht="38.25" customHeight="1">
      <c r="A12" s="167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69"/>
      <c r="P12" s="169"/>
      <c r="Q12" s="169"/>
      <c r="R12" s="169"/>
      <c r="S12" s="168"/>
      <c r="T12" s="168"/>
      <c r="U12" s="168"/>
      <c r="V12" s="168"/>
      <c r="W12" s="168"/>
      <c r="X12" s="168"/>
      <c r="Y12" s="168"/>
      <c r="Z12" s="168"/>
      <c r="AA12" s="183"/>
      <c r="AB12" s="168"/>
      <c r="AC12" s="168"/>
    </row>
    <row r="13" spans="1:29" s="2" customFormat="1" ht="27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81"/>
      <c r="T13" s="181"/>
      <c r="U13" s="181"/>
      <c r="V13" s="181"/>
      <c r="W13" s="181"/>
      <c r="X13" s="181"/>
      <c r="Y13" s="181"/>
      <c r="Z13" s="181"/>
      <c r="AA13" s="183"/>
      <c r="AB13" s="181"/>
      <c r="AC13" s="181"/>
    </row>
    <row r="14" spans="1:29" s="1" customFormat="1" ht="38.25" customHeight="1">
      <c r="A14" s="173"/>
      <c r="B14" s="16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5"/>
      <c r="Q14" s="175"/>
      <c r="R14" s="175"/>
      <c r="S14" s="168"/>
      <c r="T14" s="58"/>
      <c r="U14" s="58"/>
      <c r="V14" s="58"/>
      <c r="W14" s="58"/>
      <c r="X14" s="168"/>
      <c r="Y14" s="58"/>
      <c r="Z14" s="58"/>
      <c r="AA14" s="183"/>
      <c r="AB14" s="168"/>
      <c r="AC14" s="168"/>
    </row>
    <row r="15" spans="1:29" s="1" customFormat="1" ht="38.25" customHeight="1">
      <c r="A15" s="167"/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69"/>
      <c r="P15" s="169"/>
      <c r="Q15" s="169"/>
      <c r="R15" s="182"/>
      <c r="S15" s="168"/>
      <c r="T15" s="168"/>
      <c r="U15" s="168"/>
      <c r="V15" s="168"/>
      <c r="W15" s="168"/>
      <c r="X15" s="168"/>
      <c r="Y15" s="168"/>
      <c r="Z15" s="168"/>
      <c r="AA15" s="183"/>
      <c r="AB15" s="168"/>
      <c r="AC15" s="168"/>
    </row>
    <row r="16" spans="1:29" s="1" customFormat="1" ht="38.25" customHeight="1">
      <c r="A16" s="173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6"/>
      <c r="P16" s="176"/>
      <c r="Q16" s="176"/>
      <c r="R16" s="176"/>
      <c r="S16" s="168"/>
      <c r="T16" s="168"/>
      <c r="U16" s="168"/>
      <c r="V16" s="168"/>
      <c r="W16" s="168"/>
      <c r="X16" s="168"/>
      <c r="Y16" s="168"/>
      <c r="Z16" s="168"/>
      <c r="AA16" s="183"/>
      <c r="AB16" s="168"/>
      <c r="AC16" s="168"/>
    </row>
    <row r="17" spans="1:29" s="1" customFormat="1" ht="38.25" customHeight="1">
      <c r="A17" s="173"/>
      <c r="B17" s="175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5"/>
      <c r="P17" s="175"/>
      <c r="Q17" s="175"/>
      <c r="R17" s="175"/>
      <c r="S17" s="58"/>
      <c r="T17" s="58"/>
      <c r="U17" s="58"/>
      <c r="V17" s="168"/>
      <c r="W17" s="168"/>
      <c r="X17" s="58"/>
      <c r="Y17" s="168"/>
      <c r="Z17" s="58"/>
      <c r="AA17" s="183"/>
      <c r="AB17" s="168"/>
      <c r="AC17" s="168"/>
    </row>
    <row r="18" spans="1:29" s="1" customFormat="1" ht="30" customHeight="1">
      <c r="A18" s="176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83"/>
      <c r="AB18" s="168"/>
      <c r="AC18" s="168"/>
    </row>
    <row r="19" spans="1:29" s="1" customFormat="1" ht="38.25" customHeight="1">
      <c r="A19" s="167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69"/>
      <c r="P19" s="169"/>
      <c r="Q19" s="169"/>
      <c r="R19" s="169"/>
      <c r="S19" s="168"/>
      <c r="T19" s="168"/>
      <c r="U19" s="168"/>
      <c r="V19" s="168"/>
      <c r="W19" s="168"/>
      <c r="X19" s="168"/>
      <c r="Y19" s="168"/>
      <c r="Z19" s="168"/>
      <c r="AA19" s="183"/>
      <c r="AB19" s="168"/>
      <c r="AC19" s="168"/>
    </row>
    <row r="20" spans="1:29" s="1" customFormat="1" ht="38.25" customHeight="1">
      <c r="A20" s="167"/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83"/>
      <c r="AB20" s="168"/>
      <c r="AC20" s="168"/>
    </row>
    <row r="21" spans="1:29" s="1" customFormat="1" ht="38.25" customHeight="1">
      <c r="A21" s="167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8"/>
      <c r="T21" s="168"/>
      <c r="U21" s="168"/>
      <c r="V21" s="168"/>
      <c r="W21" s="168"/>
      <c r="X21" s="168"/>
      <c r="Y21" s="168"/>
      <c r="Z21" s="168"/>
      <c r="AA21" s="183"/>
      <c r="AB21" s="168"/>
      <c r="AC21" s="168"/>
    </row>
    <row r="22" spans="1:39" ht="38.25" customHeight="1">
      <c r="A22" s="17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0" ht="38.25" customHeight="1">
      <c r="A23" s="178" t="s">
        <v>54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4"/>
      <c r="S23" s="185"/>
      <c r="T23" s="185"/>
      <c r="U23" s="185"/>
      <c r="V23" s="185"/>
      <c r="W23" s="186"/>
      <c r="X23" s="185"/>
      <c r="Y23" s="185"/>
      <c r="Z23" s="185"/>
      <c r="AA23" s="186"/>
      <c r="AB23" s="186"/>
      <c r="AC23" s="186"/>
      <c r="AD23" s="187"/>
    </row>
    <row r="25" ht="15">
      <c r="D25" s="34"/>
    </row>
  </sheetData>
  <sheetProtection/>
  <mergeCells count="31">
    <mergeCell ref="A1:AA1"/>
    <mergeCell ref="A2:AA2"/>
    <mergeCell ref="AA3:AC3"/>
    <mergeCell ref="B4:R4"/>
    <mergeCell ref="S4:AA4"/>
    <mergeCell ref="C5:H5"/>
    <mergeCell ref="I5:N5"/>
    <mergeCell ref="O5:R5"/>
    <mergeCell ref="S5:W5"/>
    <mergeCell ref="X5:Z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4:AB7"/>
    <mergeCell ref="AC4:AC7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AA14" sqref="AA14"/>
    </sheetView>
  </sheetViews>
  <sheetFormatPr defaultColWidth="9.00390625" defaultRowHeight="14.25"/>
  <cols>
    <col min="1" max="1" width="6.375" style="71" customWidth="1"/>
    <col min="2" max="3" width="5.25390625" style="69" customWidth="1"/>
    <col min="4" max="17" width="4.875" style="69" customWidth="1"/>
    <col min="18" max="21" width="3.75390625" style="69" customWidth="1"/>
    <col min="22" max="22" width="9.00390625" style="72" customWidth="1"/>
    <col min="23" max="23" width="7.875" style="72" customWidth="1"/>
    <col min="24" max="25" width="7.625" style="72" customWidth="1"/>
    <col min="26" max="26" width="5.375" style="72" customWidth="1"/>
    <col min="27" max="27" width="8.375" style="72" customWidth="1"/>
    <col min="28" max="28" width="7.875" style="72" customWidth="1"/>
    <col min="29" max="29" width="7.00390625" style="72" customWidth="1"/>
    <col min="30" max="30" width="7.375" style="72" customWidth="1"/>
    <col min="31" max="31" width="4.875" style="72" customWidth="1"/>
    <col min="32" max="32" width="6.25390625" style="69" customWidth="1"/>
  </cols>
  <sheetData>
    <row r="1" ht="19.5" customHeight="1">
      <c r="A1" s="73" t="s">
        <v>0</v>
      </c>
    </row>
    <row r="2" spans="1:32" ht="4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27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48" ht="26.25" customHeight="1">
      <c r="A4" s="76" t="s">
        <v>9</v>
      </c>
      <c r="B4" s="77" t="s">
        <v>10</v>
      </c>
      <c r="C4" s="77" t="s">
        <v>11</v>
      </c>
      <c r="D4" s="77" t="s">
        <v>12</v>
      </c>
      <c r="E4" s="77"/>
      <c r="F4" s="77"/>
      <c r="G4" s="77"/>
      <c r="H4" s="77" t="s">
        <v>13</v>
      </c>
      <c r="I4" s="77"/>
      <c r="J4" s="77"/>
      <c r="K4" s="77"/>
      <c r="L4" s="77" t="s">
        <v>14</v>
      </c>
      <c r="M4" s="77"/>
      <c r="N4" s="77"/>
      <c r="O4" s="77"/>
      <c r="P4" s="77"/>
      <c r="Q4" s="77"/>
      <c r="R4" s="107" t="s">
        <v>15</v>
      </c>
      <c r="S4" s="108"/>
      <c r="T4" s="108"/>
      <c r="U4" s="109"/>
      <c r="V4" s="110" t="s">
        <v>51</v>
      </c>
      <c r="W4" s="124"/>
      <c r="X4" s="124"/>
      <c r="Y4" s="124"/>
      <c r="Z4" s="124"/>
      <c r="AA4" s="110" t="s">
        <v>17</v>
      </c>
      <c r="AB4" s="124"/>
      <c r="AC4" s="124"/>
      <c r="AD4" s="124"/>
      <c r="AE4" s="125"/>
      <c r="AF4" s="77" t="s">
        <v>18</v>
      </c>
      <c r="AH4" s="77" t="s">
        <v>10</v>
      </c>
      <c r="AI4" s="77" t="s">
        <v>11</v>
      </c>
      <c r="AJ4" s="110" t="s">
        <v>51</v>
      </c>
      <c r="AK4" s="113"/>
      <c r="AL4" s="113"/>
      <c r="AM4" s="113"/>
      <c r="AN4" s="113"/>
      <c r="AP4" s="77" t="s">
        <v>10</v>
      </c>
      <c r="AQ4" s="77" t="s">
        <v>11</v>
      </c>
      <c r="AR4" s="113" t="s">
        <v>51</v>
      </c>
      <c r="AS4" s="113"/>
      <c r="AT4" s="113"/>
      <c r="AU4" s="113"/>
      <c r="AV4" s="113"/>
    </row>
    <row r="5" spans="1:48" ht="35.25" customHeight="1">
      <c r="A5" s="79"/>
      <c r="B5" s="77"/>
      <c r="C5" s="77"/>
      <c r="D5" s="81" t="s">
        <v>19</v>
      </c>
      <c r="E5" s="81" t="s">
        <v>20</v>
      </c>
      <c r="F5" s="81" t="s">
        <v>21</v>
      </c>
      <c r="G5" s="81" t="s">
        <v>22</v>
      </c>
      <c r="H5" s="81" t="s">
        <v>23</v>
      </c>
      <c r="I5" s="81" t="s">
        <v>24</v>
      </c>
      <c r="J5" s="81" t="s">
        <v>25</v>
      </c>
      <c r="K5" s="81" t="s">
        <v>26</v>
      </c>
      <c r="L5" s="81" t="s">
        <v>27</v>
      </c>
      <c r="M5" s="81" t="s">
        <v>28</v>
      </c>
      <c r="N5" s="81" t="s">
        <v>29</v>
      </c>
      <c r="O5" s="81" t="s">
        <v>30</v>
      </c>
      <c r="P5" s="81" t="s">
        <v>31</v>
      </c>
      <c r="Q5" s="81" t="s">
        <v>32</v>
      </c>
      <c r="R5" s="111" t="s">
        <v>33</v>
      </c>
      <c r="S5" s="112"/>
      <c r="T5" s="111" t="s">
        <v>34</v>
      </c>
      <c r="U5" s="112"/>
      <c r="V5" s="113"/>
      <c r="W5" s="113" t="s">
        <v>35</v>
      </c>
      <c r="X5" s="113" t="s">
        <v>36</v>
      </c>
      <c r="Y5" s="113" t="s">
        <v>37</v>
      </c>
      <c r="Z5" s="110" t="s">
        <v>38</v>
      </c>
      <c r="AA5" s="113"/>
      <c r="AB5" s="113" t="s">
        <v>35</v>
      </c>
      <c r="AC5" s="113" t="s">
        <v>36</v>
      </c>
      <c r="AD5" s="113" t="s">
        <v>37</v>
      </c>
      <c r="AE5" s="110" t="s">
        <v>38</v>
      </c>
      <c r="AF5" s="77"/>
      <c r="AH5" s="77"/>
      <c r="AI5" s="77"/>
      <c r="AJ5" s="113"/>
      <c r="AK5" s="113" t="s">
        <v>35</v>
      </c>
      <c r="AL5" s="113" t="s">
        <v>36</v>
      </c>
      <c r="AM5" s="113" t="s">
        <v>37</v>
      </c>
      <c r="AN5" s="113" t="s">
        <v>38</v>
      </c>
      <c r="AP5" s="77"/>
      <c r="AQ5" s="77"/>
      <c r="AR5" s="113"/>
      <c r="AS5" s="113" t="s">
        <v>35</v>
      </c>
      <c r="AT5" s="113" t="s">
        <v>36</v>
      </c>
      <c r="AU5" s="113" t="s">
        <v>37</v>
      </c>
      <c r="AV5" s="113" t="s">
        <v>38</v>
      </c>
    </row>
    <row r="6" spans="1:48" ht="15.75" customHeight="1">
      <c r="A6" s="82"/>
      <c r="B6" s="77" t="s">
        <v>39</v>
      </c>
      <c r="C6" s="77" t="s">
        <v>40</v>
      </c>
      <c r="D6" s="77" t="s">
        <v>40</v>
      </c>
      <c r="E6" s="77" t="s">
        <v>40</v>
      </c>
      <c r="F6" s="77" t="s">
        <v>40</v>
      </c>
      <c r="G6" s="77" t="s">
        <v>40</v>
      </c>
      <c r="H6" s="77" t="s">
        <v>40</v>
      </c>
      <c r="I6" s="77" t="s">
        <v>40</v>
      </c>
      <c r="J6" s="77" t="s">
        <v>40</v>
      </c>
      <c r="K6" s="77" t="s">
        <v>40</v>
      </c>
      <c r="L6" s="77" t="s">
        <v>40</v>
      </c>
      <c r="M6" s="77" t="s">
        <v>40</v>
      </c>
      <c r="N6" s="77" t="s">
        <v>40</v>
      </c>
      <c r="O6" s="77" t="s">
        <v>40</v>
      </c>
      <c r="P6" s="77" t="s">
        <v>40</v>
      </c>
      <c r="Q6" s="77" t="s">
        <v>40</v>
      </c>
      <c r="R6" s="83" t="s">
        <v>39</v>
      </c>
      <c r="S6" s="83" t="s">
        <v>40</v>
      </c>
      <c r="T6" s="83" t="s">
        <v>39</v>
      </c>
      <c r="U6" s="83" t="s">
        <v>40</v>
      </c>
      <c r="V6" s="113" t="s">
        <v>41</v>
      </c>
      <c r="W6" s="113" t="s">
        <v>41</v>
      </c>
      <c r="X6" s="113" t="s">
        <v>41</v>
      </c>
      <c r="Y6" s="113" t="s">
        <v>41</v>
      </c>
      <c r="Z6" s="113" t="s">
        <v>41</v>
      </c>
      <c r="AA6" s="113" t="s">
        <v>41</v>
      </c>
      <c r="AB6" s="113" t="s">
        <v>41</v>
      </c>
      <c r="AC6" s="113" t="s">
        <v>41</v>
      </c>
      <c r="AD6" s="113" t="s">
        <v>41</v>
      </c>
      <c r="AE6" s="113" t="s">
        <v>41</v>
      </c>
      <c r="AF6" s="77" t="s">
        <v>42</v>
      </c>
      <c r="AH6" s="77" t="s">
        <v>39</v>
      </c>
      <c r="AI6" s="77" t="s">
        <v>40</v>
      </c>
      <c r="AJ6" s="113" t="s">
        <v>41</v>
      </c>
      <c r="AK6" s="113" t="s">
        <v>41</v>
      </c>
      <c r="AL6" s="113" t="s">
        <v>41</v>
      </c>
      <c r="AM6" s="113" t="s">
        <v>41</v>
      </c>
      <c r="AN6" s="113" t="s">
        <v>41</v>
      </c>
      <c r="AP6" s="77" t="s">
        <v>39</v>
      </c>
      <c r="AQ6" s="77" t="s">
        <v>40</v>
      </c>
      <c r="AR6" s="113" t="s">
        <v>41</v>
      </c>
      <c r="AS6" s="113" t="s">
        <v>41</v>
      </c>
      <c r="AT6" s="113" t="s">
        <v>41</v>
      </c>
      <c r="AU6" s="113" t="s">
        <v>41</v>
      </c>
      <c r="AV6" s="113" t="s">
        <v>41</v>
      </c>
    </row>
    <row r="7" spans="1:48" ht="14.25" customHeight="1">
      <c r="A7" s="77" t="s">
        <v>43</v>
      </c>
      <c r="B7" s="77">
        <v>1</v>
      </c>
      <c r="C7" s="77">
        <v>2</v>
      </c>
      <c r="D7" s="77">
        <v>5</v>
      </c>
      <c r="E7" s="77">
        <v>6</v>
      </c>
      <c r="F7" s="77">
        <v>7</v>
      </c>
      <c r="G7" s="77">
        <v>8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  <c r="M7" s="77">
        <v>14</v>
      </c>
      <c r="N7" s="77">
        <v>15</v>
      </c>
      <c r="O7" s="77">
        <v>16</v>
      </c>
      <c r="P7" s="77">
        <v>17</v>
      </c>
      <c r="Q7" s="77">
        <v>18</v>
      </c>
      <c r="R7" s="77">
        <v>19</v>
      </c>
      <c r="S7" s="77">
        <v>20</v>
      </c>
      <c r="T7" s="77">
        <v>21</v>
      </c>
      <c r="U7" s="77">
        <v>22</v>
      </c>
      <c r="V7" s="77">
        <v>23</v>
      </c>
      <c r="W7" s="77">
        <v>24</v>
      </c>
      <c r="X7" s="77">
        <v>25</v>
      </c>
      <c r="Y7" s="77">
        <v>26</v>
      </c>
      <c r="Z7" s="77">
        <v>27</v>
      </c>
      <c r="AA7" s="77">
        <v>28</v>
      </c>
      <c r="AB7" s="77">
        <v>29</v>
      </c>
      <c r="AC7" s="77">
        <v>30</v>
      </c>
      <c r="AD7" s="77">
        <v>31</v>
      </c>
      <c r="AE7" s="77">
        <v>32</v>
      </c>
      <c r="AF7" s="77">
        <v>33</v>
      </c>
      <c r="AH7" s="77">
        <v>1</v>
      </c>
      <c r="AI7" s="77">
        <v>2</v>
      </c>
      <c r="AJ7" s="77">
        <v>23</v>
      </c>
      <c r="AK7" s="77">
        <v>24</v>
      </c>
      <c r="AL7" s="77">
        <v>25</v>
      </c>
      <c r="AM7" s="77">
        <v>26</v>
      </c>
      <c r="AN7" s="77">
        <v>27</v>
      </c>
      <c r="AP7" s="77">
        <v>1</v>
      </c>
      <c r="AQ7" s="77">
        <v>2</v>
      </c>
      <c r="AR7" s="77">
        <v>23</v>
      </c>
      <c r="AS7" s="77">
        <v>24</v>
      </c>
      <c r="AT7" s="77">
        <v>25</v>
      </c>
      <c r="AU7" s="77">
        <v>26</v>
      </c>
      <c r="AV7" s="77">
        <v>27</v>
      </c>
    </row>
    <row r="8" spans="1:48" ht="25.5" customHeight="1">
      <c r="A8" s="77" t="s">
        <v>82</v>
      </c>
      <c r="B8" s="142">
        <v>128</v>
      </c>
      <c r="C8" s="142">
        <v>197</v>
      </c>
      <c r="D8" s="142">
        <v>78</v>
      </c>
      <c r="E8" s="142">
        <v>23</v>
      </c>
      <c r="F8" s="142">
        <v>32</v>
      </c>
      <c r="G8" s="143">
        <v>95</v>
      </c>
      <c r="H8" s="142">
        <v>36</v>
      </c>
      <c r="I8" s="152">
        <v>37</v>
      </c>
      <c r="J8" s="152">
        <v>57</v>
      </c>
      <c r="K8" s="152">
        <v>67</v>
      </c>
      <c r="L8" s="142">
        <v>51</v>
      </c>
      <c r="M8" s="142">
        <v>109</v>
      </c>
      <c r="N8" s="142">
        <v>0</v>
      </c>
      <c r="O8" s="142">
        <v>0</v>
      </c>
      <c r="P8" s="142">
        <v>23</v>
      </c>
      <c r="Q8" s="142">
        <v>14</v>
      </c>
      <c r="R8" s="142">
        <v>1</v>
      </c>
      <c r="S8" s="142">
        <v>2</v>
      </c>
      <c r="T8" s="142">
        <v>0</v>
      </c>
      <c r="U8" s="142">
        <v>0</v>
      </c>
      <c r="V8" s="142">
        <v>90.7438</v>
      </c>
      <c r="W8" s="142">
        <v>90.6138</v>
      </c>
      <c r="X8" s="142">
        <v>0</v>
      </c>
      <c r="Y8" s="142">
        <v>0.13</v>
      </c>
      <c r="Z8" s="142">
        <v>0</v>
      </c>
      <c r="AA8" s="142">
        <v>11.2789</v>
      </c>
      <c r="AB8" s="142">
        <v>11.2689</v>
      </c>
      <c r="AC8" s="142">
        <v>0</v>
      </c>
      <c r="AD8" s="142">
        <v>0.01</v>
      </c>
      <c r="AE8" s="142">
        <v>0</v>
      </c>
      <c r="AF8" s="142">
        <v>572</v>
      </c>
      <c r="AH8" s="160">
        <v>127</v>
      </c>
      <c r="AI8" s="160">
        <v>195</v>
      </c>
      <c r="AJ8" s="156">
        <v>79.4649</v>
      </c>
      <c r="AK8" s="156">
        <v>79.3449</v>
      </c>
      <c r="AL8" s="156">
        <v>0</v>
      </c>
      <c r="AM8" s="156">
        <v>0.12</v>
      </c>
      <c r="AN8" s="156">
        <v>0</v>
      </c>
      <c r="AP8" s="140">
        <f aca="true" t="shared" si="0" ref="AP8:AP15">AH8+R8-T8-B8</f>
        <v>0</v>
      </c>
      <c r="AQ8" s="140">
        <f aca="true" t="shared" si="1" ref="AQ8:AQ15">AI8+S8-U8-C8</f>
        <v>0</v>
      </c>
      <c r="AR8" s="140">
        <f aca="true" t="shared" si="2" ref="AR8:AR15">AJ8+AA8-V8</f>
        <v>0</v>
      </c>
      <c r="AS8" s="140">
        <f aca="true" t="shared" si="3" ref="AS8:AU8">AB8+AK8-W8</f>
        <v>0</v>
      </c>
      <c r="AT8" s="140">
        <f t="shared" si="3"/>
        <v>0</v>
      </c>
      <c r="AU8" s="140">
        <f t="shared" si="3"/>
        <v>0</v>
      </c>
      <c r="AV8" s="140">
        <f aca="true" t="shared" si="4" ref="AV8:AV15">AN8-Z8</f>
        <v>0</v>
      </c>
    </row>
    <row r="9" spans="1:48" s="69" customFormat="1" ht="25.5" customHeight="1">
      <c r="A9" s="144" t="s">
        <v>83</v>
      </c>
      <c r="B9" s="145">
        <v>21</v>
      </c>
      <c r="C9" s="145">
        <v>38</v>
      </c>
      <c r="D9" s="145">
        <v>13</v>
      </c>
      <c r="E9" s="145">
        <v>2</v>
      </c>
      <c r="F9" s="145">
        <v>9</v>
      </c>
      <c r="G9" s="145">
        <v>17</v>
      </c>
      <c r="H9" s="145">
        <v>8</v>
      </c>
      <c r="I9" s="145">
        <v>5</v>
      </c>
      <c r="J9" s="145">
        <v>11</v>
      </c>
      <c r="K9" s="145">
        <v>14</v>
      </c>
      <c r="L9" s="145">
        <v>9</v>
      </c>
      <c r="M9" s="145">
        <v>22</v>
      </c>
      <c r="N9" s="145"/>
      <c r="O9" s="145"/>
      <c r="P9" s="145">
        <v>7</v>
      </c>
      <c r="Q9" s="154"/>
      <c r="R9" s="154"/>
      <c r="S9" s="154"/>
      <c r="T9" s="154"/>
      <c r="U9" s="154"/>
      <c r="V9" s="155">
        <v>14.6103</v>
      </c>
      <c r="W9" s="156">
        <v>14.6103</v>
      </c>
      <c r="X9" s="155"/>
      <c r="Y9" s="155"/>
      <c r="Z9" s="155"/>
      <c r="AA9" s="155">
        <v>1.9616</v>
      </c>
      <c r="AB9" s="155">
        <v>1.9616</v>
      </c>
      <c r="AC9" s="155"/>
      <c r="AD9" s="155"/>
      <c r="AE9" s="155"/>
      <c r="AF9" s="155"/>
      <c r="AH9" s="160">
        <v>21</v>
      </c>
      <c r="AI9" s="160">
        <v>38</v>
      </c>
      <c r="AJ9" s="156">
        <v>12.6487</v>
      </c>
      <c r="AK9" s="156">
        <v>12.6487</v>
      </c>
      <c r="AL9" s="156"/>
      <c r="AM9" s="156"/>
      <c r="AN9" s="156"/>
      <c r="AP9" s="140">
        <f t="shared" si="0"/>
        <v>0</v>
      </c>
      <c r="AQ9" s="140">
        <f t="shared" si="1"/>
        <v>0</v>
      </c>
      <c r="AR9" s="140">
        <f t="shared" si="2"/>
        <v>0</v>
      </c>
      <c r="AS9" s="140">
        <f aca="true" t="shared" si="5" ref="AS9:AU9">AB9+AK9-W9</f>
        <v>0</v>
      </c>
      <c r="AT9" s="140">
        <f t="shared" si="5"/>
        <v>0</v>
      </c>
      <c r="AU9" s="140">
        <f t="shared" si="5"/>
        <v>0</v>
      </c>
      <c r="AV9" s="140">
        <f t="shared" si="4"/>
        <v>0</v>
      </c>
    </row>
    <row r="10" spans="1:48" s="69" customFormat="1" ht="25.5" customHeight="1">
      <c r="A10" s="144" t="s">
        <v>84</v>
      </c>
      <c r="B10" s="145">
        <v>1</v>
      </c>
      <c r="C10" s="145">
        <v>1</v>
      </c>
      <c r="D10" s="145">
        <v>1</v>
      </c>
      <c r="E10" s="145"/>
      <c r="F10" s="145"/>
      <c r="G10" s="145">
        <v>1</v>
      </c>
      <c r="H10" s="145"/>
      <c r="I10" s="145">
        <v>1</v>
      </c>
      <c r="J10" s="145"/>
      <c r="K10" s="145"/>
      <c r="L10" s="145"/>
      <c r="M10" s="145">
        <v>1</v>
      </c>
      <c r="N10" s="145"/>
      <c r="O10" s="145"/>
      <c r="P10" s="145"/>
      <c r="Q10" s="154"/>
      <c r="R10" s="154"/>
      <c r="S10" s="154"/>
      <c r="T10" s="154"/>
      <c r="U10" s="154"/>
      <c r="V10" s="156">
        <v>0.566</v>
      </c>
      <c r="W10" s="156">
        <v>0.566</v>
      </c>
      <c r="X10" s="155">
        <v>0</v>
      </c>
      <c r="Y10" s="155">
        <v>0</v>
      </c>
      <c r="Z10" s="155">
        <v>0</v>
      </c>
      <c r="AA10" s="155">
        <v>0.0748</v>
      </c>
      <c r="AB10" s="155">
        <v>0.0748</v>
      </c>
      <c r="AC10" s="155">
        <v>0</v>
      </c>
      <c r="AD10" s="155">
        <v>0</v>
      </c>
      <c r="AE10" s="155">
        <v>0</v>
      </c>
      <c r="AF10" s="155">
        <v>748</v>
      </c>
      <c r="AH10" s="160">
        <v>1</v>
      </c>
      <c r="AI10" s="160">
        <v>1</v>
      </c>
      <c r="AJ10" s="156">
        <v>0.49119999999999997</v>
      </c>
      <c r="AK10" s="156">
        <v>0.49119999999999997</v>
      </c>
      <c r="AL10" s="156">
        <v>0</v>
      </c>
      <c r="AM10" s="156">
        <v>0</v>
      </c>
      <c r="AN10" s="156">
        <v>0</v>
      </c>
      <c r="AP10" s="140">
        <f t="shared" si="0"/>
        <v>0</v>
      </c>
      <c r="AQ10" s="140">
        <f t="shared" si="1"/>
        <v>0</v>
      </c>
      <c r="AR10" s="140">
        <f t="shared" si="2"/>
        <v>0</v>
      </c>
      <c r="AS10" s="140">
        <f aca="true" t="shared" si="6" ref="AS10:AU10">AB10+AK10-W10</f>
        <v>0</v>
      </c>
      <c r="AT10" s="140">
        <f t="shared" si="6"/>
        <v>0</v>
      </c>
      <c r="AU10" s="140">
        <f t="shared" si="6"/>
        <v>0</v>
      </c>
      <c r="AV10" s="140">
        <f t="shared" si="4"/>
        <v>0</v>
      </c>
    </row>
    <row r="11" spans="1:48" s="69" customFormat="1" ht="25.5" customHeight="1">
      <c r="A11" s="144" t="s">
        <v>85</v>
      </c>
      <c r="B11" s="146">
        <v>21</v>
      </c>
      <c r="C11" s="146">
        <v>37</v>
      </c>
      <c r="D11" s="146">
        <v>20</v>
      </c>
      <c r="E11" s="146">
        <v>3</v>
      </c>
      <c r="F11" s="146">
        <v>5</v>
      </c>
      <c r="G11" s="147">
        <v>13</v>
      </c>
      <c r="H11" s="148">
        <v>10</v>
      </c>
      <c r="I11" s="148">
        <v>8</v>
      </c>
      <c r="J11" s="148">
        <v>7</v>
      </c>
      <c r="K11" s="148">
        <v>12</v>
      </c>
      <c r="L11" s="146">
        <v>11</v>
      </c>
      <c r="M11" s="146">
        <v>14</v>
      </c>
      <c r="N11" s="146">
        <v>0</v>
      </c>
      <c r="O11" s="146">
        <v>0</v>
      </c>
      <c r="P11" s="146">
        <v>12</v>
      </c>
      <c r="Q11" s="146">
        <v>0</v>
      </c>
      <c r="R11" s="157">
        <v>0</v>
      </c>
      <c r="S11" s="157">
        <v>0</v>
      </c>
      <c r="T11" s="146">
        <v>0</v>
      </c>
      <c r="U11" s="157">
        <v>0</v>
      </c>
      <c r="V11" s="158">
        <v>14.1087</v>
      </c>
      <c r="W11" s="158">
        <v>14.1087</v>
      </c>
      <c r="X11" s="158">
        <v>0</v>
      </c>
      <c r="Y11" s="158">
        <v>0</v>
      </c>
      <c r="Z11" s="158">
        <v>0</v>
      </c>
      <c r="AA11" s="158">
        <v>1.9096</v>
      </c>
      <c r="AB11" s="158">
        <v>1.9096</v>
      </c>
      <c r="AC11" s="158">
        <v>0</v>
      </c>
      <c r="AD11" s="158">
        <v>0</v>
      </c>
      <c r="AE11" s="158">
        <v>0</v>
      </c>
      <c r="AF11" s="158">
        <v>516.1081081081081</v>
      </c>
      <c r="AH11" s="156">
        <v>21</v>
      </c>
      <c r="AI11" s="156">
        <v>37</v>
      </c>
      <c r="AJ11" s="156">
        <v>12.1991</v>
      </c>
      <c r="AK11" s="156">
        <v>12.1991</v>
      </c>
      <c r="AL11" s="156">
        <v>0</v>
      </c>
      <c r="AM11" s="156">
        <v>0</v>
      </c>
      <c r="AN11" s="156">
        <v>0</v>
      </c>
      <c r="AP11" s="140">
        <f t="shared" si="0"/>
        <v>0</v>
      </c>
      <c r="AQ11" s="140">
        <f t="shared" si="1"/>
        <v>0</v>
      </c>
      <c r="AR11" s="140">
        <f t="shared" si="2"/>
        <v>0</v>
      </c>
      <c r="AS11" s="140">
        <f aca="true" t="shared" si="7" ref="AS11:AU11">AB11+AK11-W11</f>
        <v>0</v>
      </c>
      <c r="AT11" s="140">
        <f t="shared" si="7"/>
        <v>0</v>
      </c>
      <c r="AU11" s="140">
        <f t="shared" si="7"/>
        <v>0</v>
      </c>
      <c r="AV11" s="140">
        <f t="shared" si="4"/>
        <v>0</v>
      </c>
    </row>
    <row r="12" spans="1:48" s="69" customFormat="1" ht="25.5" customHeight="1">
      <c r="A12" s="149" t="s">
        <v>86</v>
      </c>
      <c r="B12" s="145">
        <v>3</v>
      </c>
      <c r="C12" s="145">
        <v>6</v>
      </c>
      <c r="D12" s="145">
        <v>3</v>
      </c>
      <c r="E12" s="145">
        <v>1</v>
      </c>
      <c r="F12" s="145">
        <v>1</v>
      </c>
      <c r="G12" s="145">
        <v>1</v>
      </c>
      <c r="H12" s="145"/>
      <c r="I12" s="145">
        <v>1</v>
      </c>
      <c r="J12" s="145">
        <v>2</v>
      </c>
      <c r="K12" s="145">
        <v>3</v>
      </c>
      <c r="L12" s="145">
        <v>4</v>
      </c>
      <c r="M12" s="145"/>
      <c r="N12" s="145"/>
      <c r="O12" s="145"/>
      <c r="P12" s="145">
        <v>2</v>
      </c>
      <c r="Q12" s="154"/>
      <c r="R12" s="154">
        <v>0</v>
      </c>
      <c r="S12" s="154">
        <v>0</v>
      </c>
      <c r="T12" s="154">
        <v>0</v>
      </c>
      <c r="U12" s="154">
        <v>0</v>
      </c>
      <c r="V12" s="155">
        <v>2.7096</v>
      </c>
      <c r="W12" s="159">
        <v>2.7096</v>
      </c>
      <c r="X12" s="159"/>
      <c r="Y12" s="159"/>
      <c r="Z12" s="159"/>
      <c r="AA12" s="155">
        <v>0.3594</v>
      </c>
      <c r="AB12" s="155">
        <v>0.3594</v>
      </c>
      <c r="AC12" s="159"/>
      <c r="AD12" s="159"/>
      <c r="AE12" s="159"/>
      <c r="AF12" s="155"/>
      <c r="AH12" s="160">
        <v>3</v>
      </c>
      <c r="AI12" s="160">
        <v>6</v>
      </c>
      <c r="AJ12" s="156">
        <v>2.3502</v>
      </c>
      <c r="AK12" s="163">
        <v>2.3502</v>
      </c>
      <c r="AL12" s="163"/>
      <c r="AM12" s="163"/>
      <c r="AN12" s="163"/>
      <c r="AP12" s="140">
        <f t="shared" si="0"/>
        <v>0</v>
      </c>
      <c r="AQ12" s="140">
        <f t="shared" si="1"/>
        <v>0</v>
      </c>
      <c r="AR12" s="140">
        <f t="shared" si="2"/>
        <v>0</v>
      </c>
      <c r="AS12" s="140">
        <f aca="true" t="shared" si="8" ref="AS12:AU12">AB12+AK12-W12</f>
        <v>0</v>
      </c>
      <c r="AT12" s="140">
        <f t="shared" si="8"/>
        <v>0</v>
      </c>
      <c r="AU12" s="140">
        <f t="shared" si="8"/>
        <v>0</v>
      </c>
      <c r="AV12" s="140">
        <f t="shared" si="4"/>
        <v>0</v>
      </c>
    </row>
    <row r="13" spans="1:48" s="69" customFormat="1" ht="25.5" customHeight="1">
      <c r="A13" s="150" t="s">
        <v>87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55">
        <v>0.4164</v>
      </c>
      <c r="W13" s="155">
        <v>0.4164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H13" s="160">
        <v>0</v>
      </c>
      <c r="AI13" s="160">
        <v>0</v>
      </c>
      <c r="AJ13" s="156">
        <v>0.4164</v>
      </c>
      <c r="AK13" s="156">
        <v>0.4164</v>
      </c>
      <c r="AL13" s="156">
        <v>0</v>
      </c>
      <c r="AM13" s="156">
        <v>0</v>
      </c>
      <c r="AN13" s="156">
        <v>0</v>
      </c>
      <c r="AP13" s="140">
        <f t="shared" si="0"/>
        <v>0</v>
      </c>
      <c r="AQ13" s="140">
        <f t="shared" si="1"/>
        <v>0</v>
      </c>
      <c r="AR13" s="140">
        <f t="shared" si="2"/>
        <v>0</v>
      </c>
      <c r="AS13" s="140">
        <f aca="true" t="shared" si="9" ref="AS13:AU13">AB13+AK13-W13</f>
        <v>0</v>
      </c>
      <c r="AT13" s="140">
        <f t="shared" si="9"/>
        <v>0</v>
      </c>
      <c r="AU13" s="140">
        <f t="shared" si="9"/>
        <v>0</v>
      </c>
      <c r="AV13" s="140">
        <f t="shared" si="4"/>
        <v>0</v>
      </c>
    </row>
    <row r="14" spans="1:48" s="69" customFormat="1" ht="25.5" customHeight="1">
      <c r="A14" s="144" t="s">
        <v>88</v>
      </c>
      <c r="B14" s="145">
        <v>16</v>
      </c>
      <c r="C14" s="145">
        <v>21</v>
      </c>
      <c r="D14" s="145">
        <v>7</v>
      </c>
      <c r="E14" s="145">
        <v>4</v>
      </c>
      <c r="F14" s="145">
        <v>3</v>
      </c>
      <c r="G14" s="145">
        <v>11</v>
      </c>
      <c r="H14" s="145"/>
      <c r="I14" s="153">
        <v>3</v>
      </c>
      <c r="J14" s="153">
        <v>8</v>
      </c>
      <c r="K14" s="153">
        <v>10</v>
      </c>
      <c r="L14" s="145">
        <v>1</v>
      </c>
      <c r="M14" s="145">
        <v>11</v>
      </c>
      <c r="N14" s="145"/>
      <c r="O14" s="145"/>
      <c r="P14" s="145">
        <v>9</v>
      </c>
      <c r="Q14" s="145"/>
      <c r="R14" s="160">
        <v>1</v>
      </c>
      <c r="S14" s="160">
        <v>1</v>
      </c>
      <c r="T14" s="160"/>
      <c r="U14" s="160"/>
      <c r="V14" s="161">
        <v>9.3487</v>
      </c>
      <c r="W14" s="161">
        <v>9.3487</v>
      </c>
      <c r="X14" s="155"/>
      <c r="Y14" s="155"/>
      <c r="Z14" s="155"/>
      <c r="AA14" s="155">
        <v>1.3687</v>
      </c>
      <c r="AB14" s="155">
        <v>1.3687</v>
      </c>
      <c r="AC14" s="162"/>
      <c r="AD14" s="155"/>
      <c r="AE14" s="155"/>
      <c r="AF14" s="155"/>
      <c r="AH14" s="160">
        <v>15</v>
      </c>
      <c r="AI14" s="160">
        <v>20</v>
      </c>
      <c r="AJ14" s="156">
        <v>7.98</v>
      </c>
      <c r="AK14" s="156">
        <v>7.98</v>
      </c>
      <c r="AL14" s="156"/>
      <c r="AM14" s="156"/>
      <c r="AN14" s="156"/>
      <c r="AP14" s="140">
        <f t="shared" si="0"/>
        <v>0</v>
      </c>
      <c r="AQ14" s="140">
        <f t="shared" si="1"/>
        <v>0</v>
      </c>
      <c r="AR14" s="140">
        <f t="shared" si="2"/>
        <v>0</v>
      </c>
      <c r="AS14" s="140">
        <f aca="true" t="shared" si="10" ref="AS14:AU14">AB14+AK14-W14</f>
        <v>0</v>
      </c>
      <c r="AT14" s="140">
        <f t="shared" si="10"/>
        <v>0</v>
      </c>
      <c r="AU14" s="140">
        <f t="shared" si="10"/>
        <v>0</v>
      </c>
      <c r="AV14" s="140">
        <f t="shared" si="4"/>
        <v>0</v>
      </c>
    </row>
    <row r="15" spans="1:48" s="69" customFormat="1" ht="25.5" customHeight="1">
      <c r="A15" s="150" t="s">
        <v>89</v>
      </c>
      <c r="B15" s="145">
        <v>1</v>
      </c>
      <c r="C15" s="145">
        <v>1</v>
      </c>
      <c r="D15" s="145">
        <v>1</v>
      </c>
      <c r="E15" s="145">
        <v>1</v>
      </c>
      <c r="F15" s="145">
        <v>0</v>
      </c>
      <c r="G15" s="145">
        <v>0</v>
      </c>
      <c r="H15" s="145">
        <v>0</v>
      </c>
      <c r="I15" s="153">
        <v>0</v>
      </c>
      <c r="J15" s="153">
        <v>1</v>
      </c>
      <c r="K15" s="153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55">
        <v>0.4516</v>
      </c>
      <c r="W15" s="155">
        <v>0.4516</v>
      </c>
      <c r="X15" s="155">
        <v>0</v>
      </c>
      <c r="Y15" s="155">
        <v>0</v>
      </c>
      <c r="Z15" s="155">
        <v>0</v>
      </c>
      <c r="AA15" s="155">
        <v>0.0599</v>
      </c>
      <c r="AB15" s="155">
        <v>0.0599</v>
      </c>
      <c r="AC15" s="155">
        <v>0</v>
      </c>
      <c r="AD15" s="155">
        <v>0</v>
      </c>
      <c r="AE15" s="155">
        <v>0</v>
      </c>
      <c r="AF15" s="155"/>
      <c r="AH15" s="156">
        <v>1</v>
      </c>
      <c r="AI15" s="156">
        <v>1</v>
      </c>
      <c r="AJ15" s="156">
        <v>0.3917</v>
      </c>
      <c r="AK15" s="156">
        <v>0.3917</v>
      </c>
      <c r="AL15" s="156">
        <v>0</v>
      </c>
      <c r="AM15" s="156">
        <v>0</v>
      </c>
      <c r="AN15" s="156">
        <v>0</v>
      </c>
      <c r="AP15" s="140">
        <f t="shared" si="0"/>
        <v>0</v>
      </c>
      <c r="AQ15" s="140">
        <f t="shared" si="1"/>
        <v>0</v>
      </c>
      <c r="AR15" s="140">
        <f t="shared" si="2"/>
        <v>0</v>
      </c>
      <c r="AS15" s="140">
        <f aca="true" t="shared" si="11" ref="AS15:AU15">AB15+AK15-W15</f>
        <v>0</v>
      </c>
      <c r="AT15" s="140">
        <f t="shared" si="11"/>
        <v>0</v>
      </c>
      <c r="AU15" s="140">
        <f t="shared" si="11"/>
        <v>0</v>
      </c>
      <c r="AV15" s="140">
        <f t="shared" si="4"/>
        <v>0</v>
      </c>
    </row>
    <row r="16" spans="1:48" s="69" customFormat="1" ht="25.5" customHeight="1">
      <c r="A16" s="150" t="s">
        <v>90</v>
      </c>
      <c r="B16" s="77">
        <f>SUM(B8:B15)</f>
        <v>191</v>
      </c>
      <c r="C16" s="77">
        <f aca="true" t="shared" si="12" ref="C16:AF16">SUM(C8:C15)</f>
        <v>301</v>
      </c>
      <c r="D16" s="77">
        <f t="shared" si="12"/>
        <v>123</v>
      </c>
      <c r="E16" s="77">
        <f t="shared" si="12"/>
        <v>34</v>
      </c>
      <c r="F16" s="77">
        <f t="shared" si="12"/>
        <v>50</v>
      </c>
      <c r="G16" s="77">
        <f t="shared" si="12"/>
        <v>138</v>
      </c>
      <c r="H16" s="77">
        <f t="shared" si="12"/>
        <v>54</v>
      </c>
      <c r="I16" s="77">
        <f t="shared" si="12"/>
        <v>55</v>
      </c>
      <c r="J16" s="77">
        <f t="shared" si="12"/>
        <v>86</v>
      </c>
      <c r="K16" s="77">
        <f t="shared" si="12"/>
        <v>106</v>
      </c>
      <c r="L16" s="77">
        <f t="shared" si="12"/>
        <v>76</v>
      </c>
      <c r="M16" s="77">
        <f t="shared" si="12"/>
        <v>157</v>
      </c>
      <c r="N16" s="77">
        <f t="shared" si="12"/>
        <v>0</v>
      </c>
      <c r="O16" s="77">
        <f t="shared" si="12"/>
        <v>0</v>
      </c>
      <c r="P16" s="77">
        <f t="shared" si="12"/>
        <v>54</v>
      </c>
      <c r="Q16" s="77">
        <f t="shared" si="12"/>
        <v>14</v>
      </c>
      <c r="R16" s="77">
        <f t="shared" si="12"/>
        <v>2</v>
      </c>
      <c r="S16" s="77">
        <f t="shared" si="12"/>
        <v>3</v>
      </c>
      <c r="T16" s="77">
        <f t="shared" si="12"/>
        <v>0</v>
      </c>
      <c r="U16" s="77">
        <f t="shared" si="12"/>
        <v>0</v>
      </c>
      <c r="V16" s="77">
        <f t="shared" si="12"/>
        <v>132.9551</v>
      </c>
      <c r="W16" s="77">
        <f t="shared" si="12"/>
        <v>132.8251</v>
      </c>
      <c r="X16" s="77">
        <f t="shared" si="12"/>
        <v>0</v>
      </c>
      <c r="Y16" s="77">
        <f t="shared" si="12"/>
        <v>0.13</v>
      </c>
      <c r="Z16" s="77">
        <f t="shared" si="12"/>
        <v>0</v>
      </c>
      <c r="AA16" s="77">
        <f t="shared" si="12"/>
        <v>17.0129</v>
      </c>
      <c r="AB16" s="77">
        <f t="shared" si="12"/>
        <v>17.0029</v>
      </c>
      <c r="AC16" s="77">
        <f t="shared" si="12"/>
        <v>0</v>
      </c>
      <c r="AD16" s="77">
        <f t="shared" si="12"/>
        <v>0.01</v>
      </c>
      <c r="AE16" s="77">
        <f t="shared" si="12"/>
        <v>0</v>
      </c>
      <c r="AF16" s="155">
        <f>AA16/C16*10000</f>
        <v>565.2126245847176</v>
      </c>
      <c r="AH16" s="77">
        <v>189</v>
      </c>
      <c r="AI16" s="77">
        <v>298</v>
      </c>
      <c r="AJ16" s="164">
        <v>115.94220000000001</v>
      </c>
      <c r="AK16" s="164">
        <v>115.82220000000001</v>
      </c>
      <c r="AL16" s="164">
        <v>0</v>
      </c>
      <c r="AM16" s="164">
        <v>0.12</v>
      </c>
      <c r="AN16" s="164">
        <v>0</v>
      </c>
      <c r="AP16" s="140">
        <f aca="true" t="shared" si="13" ref="AP16:AV16">SUM(AP8:AP15)</f>
        <v>0</v>
      </c>
      <c r="AQ16" s="140">
        <f t="shared" si="13"/>
        <v>0</v>
      </c>
      <c r="AR16" s="140">
        <f t="shared" si="13"/>
        <v>0</v>
      </c>
      <c r="AS16" s="140">
        <f t="shared" si="13"/>
        <v>0</v>
      </c>
      <c r="AT16" s="140">
        <f t="shared" si="13"/>
        <v>0</v>
      </c>
      <c r="AU16" s="140">
        <f t="shared" si="13"/>
        <v>0</v>
      </c>
      <c r="AV16" s="140">
        <f t="shared" si="13"/>
        <v>0</v>
      </c>
    </row>
    <row r="17" spans="1:32" ht="60.75" customHeight="1">
      <c r="A17" s="151" t="s">
        <v>45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SheetLayoutView="100" workbookViewId="0" topLeftCell="A1">
      <selection activeCell="X13" sqref="X13"/>
    </sheetView>
  </sheetViews>
  <sheetFormatPr defaultColWidth="9.00390625" defaultRowHeight="14.25"/>
  <cols>
    <col min="1" max="1" width="7.25390625" style="71" customWidth="1"/>
    <col min="2" max="3" width="5.75390625" style="69" customWidth="1"/>
    <col min="4" max="4" width="5.00390625" style="69" customWidth="1"/>
    <col min="5" max="5" width="5.25390625" style="69" customWidth="1"/>
    <col min="6" max="6" width="6.125" style="69" customWidth="1"/>
    <col min="7" max="7" width="4.875" style="69" customWidth="1"/>
    <col min="8" max="8" width="5.125" style="69" customWidth="1"/>
    <col min="9" max="9" width="5.875" style="69" customWidth="1"/>
    <col min="10" max="10" width="5.125" style="69" customWidth="1"/>
    <col min="11" max="12" width="5.625" style="69" customWidth="1"/>
    <col min="13" max="13" width="6.50390625" style="69" customWidth="1"/>
    <col min="14" max="14" width="5.625" style="69" customWidth="1"/>
    <col min="15" max="15" width="6.125" style="69" customWidth="1"/>
    <col min="16" max="17" width="4.875" style="69" customWidth="1"/>
    <col min="18" max="18" width="5.625" style="69" customWidth="1"/>
    <col min="19" max="19" width="5.125" style="69" customWidth="1"/>
    <col min="20" max="23" width="4.25390625" style="69" customWidth="1"/>
    <col min="24" max="25" width="9.375" style="72" customWidth="1"/>
    <col min="26" max="27" width="7.50390625" style="72" customWidth="1"/>
    <col min="28" max="28" width="6.375" style="72" customWidth="1"/>
    <col min="29" max="29" width="8.25390625" style="72" customWidth="1"/>
    <col min="30" max="30" width="8.625" style="72" customWidth="1"/>
    <col min="31" max="31" width="7.50390625" style="72" customWidth="1"/>
    <col min="32" max="32" width="7.75390625" style="72" customWidth="1"/>
    <col min="33" max="33" width="5.25390625" style="72" customWidth="1"/>
    <col min="34" max="34" width="6.50390625" style="69" customWidth="1"/>
    <col min="46" max="47" width="9.50390625" style="0" bestFit="1" customWidth="1"/>
  </cols>
  <sheetData>
    <row r="1" ht="19.5" customHeight="1">
      <c r="A1" s="73" t="s">
        <v>46</v>
      </c>
    </row>
    <row r="2" spans="1:34" ht="4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5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50" ht="24.75" customHeight="1">
      <c r="A4" s="76" t="s">
        <v>9</v>
      </c>
      <c r="B4" s="77" t="s">
        <v>10</v>
      </c>
      <c r="C4" s="77" t="s">
        <v>11</v>
      </c>
      <c r="D4" s="78" t="s">
        <v>50</v>
      </c>
      <c r="E4" s="78"/>
      <c r="F4" s="77" t="s">
        <v>12</v>
      </c>
      <c r="G4" s="77"/>
      <c r="H4" s="77"/>
      <c r="I4" s="77"/>
      <c r="J4" s="77" t="s">
        <v>13</v>
      </c>
      <c r="K4" s="77"/>
      <c r="L4" s="77"/>
      <c r="M4" s="77"/>
      <c r="N4" s="77" t="s">
        <v>14</v>
      </c>
      <c r="O4" s="77"/>
      <c r="P4" s="77"/>
      <c r="Q4" s="77"/>
      <c r="R4" s="77"/>
      <c r="S4" s="77"/>
      <c r="T4" s="107" t="s">
        <v>15</v>
      </c>
      <c r="U4" s="108"/>
      <c r="V4" s="108"/>
      <c r="W4" s="109"/>
      <c r="X4" s="110" t="s">
        <v>51</v>
      </c>
      <c r="Y4" s="124"/>
      <c r="Z4" s="124"/>
      <c r="AA4" s="124"/>
      <c r="AB4" s="125"/>
      <c r="AC4" s="110" t="s">
        <v>17</v>
      </c>
      <c r="AD4" s="124"/>
      <c r="AE4" s="124"/>
      <c r="AF4" s="124"/>
      <c r="AG4" s="125"/>
      <c r="AH4" s="77" t="s">
        <v>18</v>
      </c>
      <c r="AJ4" s="77" t="s">
        <v>10</v>
      </c>
      <c r="AK4" s="77" t="s">
        <v>11</v>
      </c>
      <c r="AL4" s="110" t="s">
        <v>51</v>
      </c>
      <c r="AM4" s="113"/>
      <c r="AN4" s="113"/>
      <c r="AO4" s="113"/>
      <c r="AP4" s="113"/>
      <c r="AR4" s="77" t="s">
        <v>10</v>
      </c>
      <c r="AS4" s="77" t="s">
        <v>11</v>
      </c>
      <c r="AT4" s="113" t="s">
        <v>51</v>
      </c>
      <c r="AU4" s="113"/>
      <c r="AV4" s="113"/>
      <c r="AW4" s="113"/>
      <c r="AX4" s="113"/>
    </row>
    <row r="5" spans="1:50" ht="34.5" customHeight="1">
      <c r="A5" s="79"/>
      <c r="B5" s="77"/>
      <c r="C5" s="77"/>
      <c r="D5" s="80" t="s">
        <v>52</v>
      </c>
      <c r="E5" s="80" t="s">
        <v>53</v>
      </c>
      <c r="F5" s="81" t="s">
        <v>19</v>
      </c>
      <c r="G5" s="81" t="s">
        <v>20</v>
      </c>
      <c r="H5" s="81" t="s">
        <v>21</v>
      </c>
      <c r="I5" s="81" t="s">
        <v>22</v>
      </c>
      <c r="J5" s="81" t="s">
        <v>23</v>
      </c>
      <c r="K5" s="81" t="s">
        <v>24</v>
      </c>
      <c r="L5" s="81" t="s">
        <v>25</v>
      </c>
      <c r="M5" s="81" t="s">
        <v>26</v>
      </c>
      <c r="N5" s="81" t="s">
        <v>27</v>
      </c>
      <c r="O5" s="81" t="s">
        <v>28</v>
      </c>
      <c r="P5" s="81" t="s">
        <v>29</v>
      </c>
      <c r="Q5" s="81" t="s">
        <v>30</v>
      </c>
      <c r="R5" s="81" t="s">
        <v>31</v>
      </c>
      <c r="S5" s="81" t="s">
        <v>32</v>
      </c>
      <c r="T5" s="111" t="s">
        <v>33</v>
      </c>
      <c r="U5" s="112"/>
      <c r="V5" s="111" t="s">
        <v>34</v>
      </c>
      <c r="W5" s="112"/>
      <c r="X5" s="113"/>
      <c r="Y5" s="113" t="s">
        <v>35</v>
      </c>
      <c r="Z5" s="113" t="s">
        <v>36</v>
      </c>
      <c r="AA5" s="113" t="s">
        <v>37</v>
      </c>
      <c r="AB5" s="110" t="s">
        <v>38</v>
      </c>
      <c r="AC5" s="113"/>
      <c r="AD5" s="113" t="s">
        <v>35</v>
      </c>
      <c r="AE5" s="113" t="s">
        <v>36</v>
      </c>
      <c r="AF5" s="113" t="s">
        <v>37</v>
      </c>
      <c r="AG5" s="110" t="s">
        <v>38</v>
      </c>
      <c r="AH5" s="77"/>
      <c r="AJ5" s="77"/>
      <c r="AK5" s="77"/>
      <c r="AL5" s="132"/>
      <c r="AM5" s="113" t="s">
        <v>35</v>
      </c>
      <c r="AN5" s="113" t="s">
        <v>36</v>
      </c>
      <c r="AO5" s="113" t="s">
        <v>37</v>
      </c>
      <c r="AP5" s="113" t="s">
        <v>38</v>
      </c>
      <c r="AR5" s="77"/>
      <c r="AS5" s="77"/>
      <c r="AT5" s="113"/>
      <c r="AU5" s="113" t="s">
        <v>35</v>
      </c>
      <c r="AV5" s="113" t="s">
        <v>36</v>
      </c>
      <c r="AW5" s="113" t="s">
        <v>37</v>
      </c>
      <c r="AX5" s="113" t="s">
        <v>38</v>
      </c>
    </row>
    <row r="6" spans="1:50" ht="15.75" customHeight="1">
      <c r="A6" s="82"/>
      <c r="B6" s="83" t="s">
        <v>39</v>
      </c>
      <c r="C6" s="83" t="s">
        <v>40</v>
      </c>
      <c r="D6" s="84" t="s">
        <v>39</v>
      </c>
      <c r="E6" s="84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3" t="s">
        <v>40</v>
      </c>
      <c r="N6" s="83" t="s">
        <v>40</v>
      </c>
      <c r="O6" s="83" t="s">
        <v>40</v>
      </c>
      <c r="P6" s="83"/>
      <c r="Q6" s="83" t="s">
        <v>40</v>
      </c>
      <c r="R6" s="83" t="s">
        <v>40</v>
      </c>
      <c r="S6" s="83" t="s">
        <v>40</v>
      </c>
      <c r="T6" s="83" t="s">
        <v>39</v>
      </c>
      <c r="U6" s="83" t="s">
        <v>40</v>
      </c>
      <c r="V6" s="83" t="s">
        <v>39</v>
      </c>
      <c r="W6" s="83" t="s">
        <v>40</v>
      </c>
      <c r="X6" s="114" t="s">
        <v>41</v>
      </c>
      <c r="Y6" s="114" t="s">
        <v>41</v>
      </c>
      <c r="Z6" s="114" t="s">
        <v>41</v>
      </c>
      <c r="AA6" s="114" t="s">
        <v>41</v>
      </c>
      <c r="AB6" s="114" t="s">
        <v>41</v>
      </c>
      <c r="AC6" s="114" t="s">
        <v>41</v>
      </c>
      <c r="AD6" s="114" t="s">
        <v>41</v>
      </c>
      <c r="AE6" s="114" t="s">
        <v>41</v>
      </c>
      <c r="AF6" s="114" t="s">
        <v>41</v>
      </c>
      <c r="AG6" s="114" t="s">
        <v>41</v>
      </c>
      <c r="AH6" s="83" t="s">
        <v>42</v>
      </c>
      <c r="AJ6" s="83" t="s">
        <v>39</v>
      </c>
      <c r="AK6" s="83" t="s">
        <v>40</v>
      </c>
      <c r="AL6" s="133" t="s">
        <v>41</v>
      </c>
      <c r="AM6" s="114" t="s">
        <v>41</v>
      </c>
      <c r="AN6" s="114" t="s">
        <v>41</v>
      </c>
      <c r="AO6" s="114" t="s">
        <v>41</v>
      </c>
      <c r="AP6" s="114" t="s">
        <v>41</v>
      </c>
      <c r="AR6" s="77" t="s">
        <v>39</v>
      </c>
      <c r="AS6" s="77" t="s">
        <v>40</v>
      </c>
      <c r="AT6" s="113" t="s">
        <v>41</v>
      </c>
      <c r="AU6" s="113" t="s">
        <v>41</v>
      </c>
      <c r="AV6" s="113" t="s">
        <v>41</v>
      </c>
      <c r="AW6" s="113" t="s">
        <v>41</v>
      </c>
      <c r="AX6" s="113" t="s">
        <v>41</v>
      </c>
    </row>
    <row r="7" spans="1:50" ht="14.25" customHeight="1">
      <c r="A7" s="77" t="s">
        <v>43</v>
      </c>
      <c r="B7" s="77">
        <v>1</v>
      </c>
      <c r="C7" s="77">
        <v>2</v>
      </c>
      <c r="D7" s="84">
        <v>3</v>
      </c>
      <c r="E7" s="84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77">
        <v>14</v>
      </c>
      <c r="P7" s="77">
        <v>15</v>
      </c>
      <c r="Q7" s="77">
        <v>16</v>
      </c>
      <c r="R7" s="77">
        <v>17</v>
      </c>
      <c r="S7" s="77">
        <v>18</v>
      </c>
      <c r="T7" s="77">
        <v>19</v>
      </c>
      <c r="U7" s="77">
        <v>20</v>
      </c>
      <c r="V7" s="77">
        <v>21</v>
      </c>
      <c r="W7" s="77">
        <v>22</v>
      </c>
      <c r="X7" s="77">
        <v>23</v>
      </c>
      <c r="Y7" s="77">
        <v>24</v>
      </c>
      <c r="Z7" s="77">
        <v>25</v>
      </c>
      <c r="AA7" s="77">
        <v>26</v>
      </c>
      <c r="AB7" s="77">
        <v>27</v>
      </c>
      <c r="AC7" s="77">
        <v>28</v>
      </c>
      <c r="AD7" s="77">
        <v>29</v>
      </c>
      <c r="AE7" s="77">
        <v>30</v>
      </c>
      <c r="AF7" s="77">
        <v>31</v>
      </c>
      <c r="AG7" s="77">
        <v>32</v>
      </c>
      <c r="AH7" s="77">
        <v>33</v>
      </c>
      <c r="AJ7" s="77">
        <v>1</v>
      </c>
      <c r="AK7" s="77">
        <v>2</v>
      </c>
      <c r="AL7" s="134">
        <v>23</v>
      </c>
      <c r="AM7" s="77">
        <v>24</v>
      </c>
      <c r="AN7" s="77">
        <v>25</v>
      </c>
      <c r="AO7" s="77">
        <v>26</v>
      </c>
      <c r="AP7" s="77">
        <v>27</v>
      </c>
      <c r="AR7" s="77">
        <v>1</v>
      </c>
      <c r="AS7" s="77">
        <v>2</v>
      </c>
      <c r="AT7" s="77">
        <v>23</v>
      </c>
      <c r="AU7" s="77">
        <v>24</v>
      </c>
      <c r="AV7" s="77">
        <v>25</v>
      </c>
      <c r="AW7" s="77">
        <v>26</v>
      </c>
      <c r="AX7" s="77">
        <v>27</v>
      </c>
    </row>
    <row r="8" spans="1:50" ht="21" customHeight="1">
      <c r="A8" s="77" t="s">
        <v>82</v>
      </c>
      <c r="B8" s="85">
        <v>70</v>
      </c>
      <c r="C8" s="86">
        <v>129</v>
      </c>
      <c r="D8" s="86">
        <v>19</v>
      </c>
      <c r="E8" s="86">
        <v>36</v>
      </c>
      <c r="F8" s="86">
        <v>56</v>
      </c>
      <c r="G8" s="86">
        <v>25</v>
      </c>
      <c r="H8" s="86">
        <v>31</v>
      </c>
      <c r="I8" s="86">
        <v>53</v>
      </c>
      <c r="J8" s="86">
        <v>19</v>
      </c>
      <c r="K8" s="86">
        <v>20</v>
      </c>
      <c r="L8" s="86">
        <v>35</v>
      </c>
      <c r="M8" s="86">
        <v>55</v>
      </c>
      <c r="N8" s="86">
        <v>32</v>
      </c>
      <c r="O8" s="86">
        <v>74</v>
      </c>
      <c r="P8" s="86">
        <v>0</v>
      </c>
      <c r="Q8" s="86">
        <v>0</v>
      </c>
      <c r="R8" s="86">
        <v>20</v>
      </c>
      <c r="S8" s="86">
        <v>3</v>
      </c>
      <c r="T8" s="86">
        <v>1</v>
      </c>
      <c r="U8" s="86">
        <v>2</v>
      </c>
      <c r="V8" s="86">
        <v>0</v>
      </c>
      <c r="W8" s="86">
        <v>0</v>
      </c>
      <c r="X8" s="115">
        <v>49.6074</v>
      </c>
      <c r="Y8" s="115">
        <v>49.2874</v>
      </c>
      <c r="Z8" s="115">
        <v>0</v>
      </c>
      <c r="AA8" s="115">
        <v>0.32</v>
      </c>
      <c r="AB8" s="115">
        <v>0</v>
      </c>
      <c r="AC8" s="126">
        <v>6.5458</v>
      </c>
      <c r="AD8" s="126">
        <v>6.5058</v>
      </c>
      <c r="AE8" s="126">
        <v>0</v>
      </c>
      <c r="AF8" s="126">
        <v>0.04</v>
      </c>
      <c r="AG8" s="126">
        <v>0</v>
      </c>
      <c r="AH8" s="126">
        <v>504</v>
      </c>
      <c r="AJ8" s="86">
        <v>69</v>
      </c>
      <c r="AK8" s="86">
        <v>127</v>
      </c>
      <c r="AL8" s="135">
        <v>43.0616</v>
      </c>
      <c r="AM8" s="135">
        <v>42.7816</v>
      </c>
      <c r="AN8" s="135">
        <v>0</v>
      </c>
      <c r="AO8" s="135">
        <v>0.28</v>
      </c>
      <c r="AP8" s="135">
        <v>0</v>
      </c>
      <c r="AR8" s="140">
        <f aca="true" t="shared" si="0" ref="AR8:AR23">AJ8+T8-V8-B8</f>
        <v>0</v>
      </c>
      <c r="AS8" s="140">
        <f aca="true" t="shared" si="1" ref="AS8:AS23">AK8+U8-W8-C8</f>
        <v>0</v>
      </c>
      <c r="AT8" s="140">
        <f aca="true" t="shared" si="2" ref="AT8:AW8">AL8+AC8-X8</f>
        <v>0</v>
      </c>
      <c r="AU8" s="140">
        <f t="shared" si="2"/>
        <v>0</v>
      </c>
      <c r="AV8" s="140">
        <f t="shared" si="2"/>
        <v>0</v>
      </c>
      <c r="AW8" s="140">
        <f t="shared" si="2"/>
        <v>0</v>
      </c>
      <c r="AX8" s="140">
        <f aca="true" t="shared" si="3" ref="AX8:AX23">AP8-AB8</f>
        <v>0</v>
      </c>
    </row>
    <row r="9" spans="1:50" ht="21" customHeight="1">
      <c r="A9" s="77" t="s">
        <v>83</v>
      </c>
      <c r="B9" s="85">
        <v>334</v>
      </c>
      <c r="C9" s="86">
        <v>671</v>
      </c>
      <c r="D9" s="86">
        <v>46</v>
      </c>
      <c r="E9" s="86">
        <v>87</v>
      </c>
      <c r="F9" s="86">
        <v>283</v>
      </c>
      <c r="G9" s="86">
        <v>150</v>
      </c>
      <c r="H9" s="86">
        <v>143</v>
      </c>
      <c r="I9" s="86">
        <v>223</v>
      </c>
      <c r="J9" s="86">
        <v>110</v>
      </c>
      <c r="K9" s="86">
        <v>144</v>
      </c>
      <c r="L9" s="86">
        <v>109</v>
      </c>
      <c r="M9" s="86">
        <v>308</v>
      </c>
      <c r="N9" s="86">
        <v>201</v>
      </c>
      <c r="O9" s="86">
        <v>312</v>
      </c>
      <c r="P9" s="86">
        <v>0</v>
      </c>
      <c r="Q9" s="86"/>
      <c r="R9" s="86">
        <v>154</v>
      </c>
      <c r="S9" s="86">
        <v>4</v>
      </c>
      <c r="T9" s="86">
        <v>1</v>
      </c>
      <c r="U9" s="86">
        <v>2</v>
      </c>
      <c r="V9" s="86">
        <v>0</v>
      </c>
      <c r="W9" s="86">
        <v>1</v>
      </c>
      <c r="X9" s="115">
        <v>251.3944</v>
      </c>
      <c r="Y9" s="115">
        <v>250.5244</v>
      </c>
      <c r="Z9" s="115"/>
      <c r="AA9" s="115">
        <v>0.87</v>
      </c>
      <c r="AB9" s="115"/>
      <c r="AC9" s="126">
        <v>32.4147</v>
      </c>
      <c r="AD9" s="126">
        <v>32.3047</v>
      </c>
      <c r="AE9" s="126"/>
      <c r="AF9" s="126">
        <v>0.11</v>
      </c>
      <c r="AG9" s="126"/>
      <c r="AH9" s="126"/>
      <c r="AJ9" s="86">
        <v>333</v>
      </c>
      <c r="AK9" s="86">
        <v>670</v>
      </c>
      <c r="AL9" s="135">
        <v>218.9797</v>
      </c>
      <c r="AM9" s="135">
        <v>218.2197</v>
      </c>
      <c r="AN9" s="135"/>
      <c r="AO9" s="135">
        <v>0.76</v>
      </c>
      <c r="AP9" s="135"/>
      <c r="AR9" s="140">
        <f t="shared" si="0"/>
        <v>0</v>
      </c>
      <c r="AS9" s="140">
        <f t="shared" si="1"/>
        <v>0</v>
      </c>
      <c r="AT9" s="140">
        <f aca="true" t="shared" si="4" ref="AT9:AW9">AL9+AC9-X9</f>
        <v>0</v>
      </c>
      <c r="AU9" s="140">
        <f t="shared" si="4"/>
        <v>0</v>
      </c>
      <c r="AV9" s="140">
        <f t="shared" si="4"/>
        <v>0</v>
      </c>
      <c r="AW9" s="140">
        <f t="shared" si="4"/>
        <v>0</v>
      </c>
      <c r="AX9" s="140">
        <f t="shared" si="3"/>
        <v>0</v>
      </c>
    </row>
    <row r="10" spans="1:50" ht="21" customHeight="1">
      <c r="A10" s="77" t="s">
        <v>84</v>
      </c>
      <c r="B10" s="85">
        <v>235</v>
      </c>
      <c r="C10" s="86">
        <v>442</v>
      </c>
      <c r="D10" s="86">
        <v>42</v>
      </c>
      <c r="E10" s="87">
        <v>79</v>
      </c>
      <c r="F10" s="87">
        <v>184</v>
      </c>
      <c r="G10" s="87">
        <v>98</v>
      </c>
      <c r="H10" s="87">
        <v>82</v>
      </c>
      <c r="I10" s="87">
        <v>190</v>
      </c>
      <c r="J10" s="87">
        <v>69</v>
      </c>
      <c r="K10" s="87">
        <v>168</v>
      </c>
      <c r="L10" s="87">
        <v>55</v>
      </c>
      <c r="M10" s="87">
        <v>150</v>
      </c>
      <c r="N10" s="87">
        <v>140</v>
      </c>
      <c r="O10" s="87">
        <v>251</v>
      </c>
      <c r="P10" s="87">
        <v>0</v>
      </c>
      <c r="Q10" s="87">
        <v>0</v>
      </c>
      <c r="R10" s="87">
        <v>51</v>
      </c>
      <c r="S10" s="87">
        <v>0</v>
      </c>
      <c r="T10" s="87">
        <v>2</v>
      </c>
      <c r="U10" s="87">
        <v>2</v>
      </c>
      <c r="V10" s="87">
        <v>2</v>
      </c>
      <c r="W10" s="87">
        <v>3</v>
      </c>
      <c r="X10" s="116">
        <v>168.73319999999998</v>
      </c>
      <c r="Y10" s="116">
        <v>168.0732</v>
      </c>
      <c r="Z10" s="116">
        <v>0</v>
      </c>
      <c r="AA10" s="116">
        <v>0.66</v>
      </c>
      <c r="AB10" s="116">
        <v>0</v>
      </c>
      <c r="AC10" s="116">
        <v>23.2613</v>
      </c>
      <c r="AD10" s="126">
        <v>23.1713</v>
      </c>
      <c r="AE10" s="126">
        <v>0</v>
      </c>
      <c r="AF10" s="126">
        <v>0.09</v>
      </c>
      <c r="AG10" s="126">
        <v>0</v>
      </c>
      <c r="AH10" s="126">
        <v>526.27</v>
      </c>
      <c r="AJ10" s="86">
        <v>235</v>
      </c>
      <c r="AK10" s="86">
        <v>443</v>
      </c>
      <c r="AL10" s="135">
        <v>145.47189999999998</v>
      </c>
      <c r="AM10" s="135">
        <v>144.9019</v>
      </c>
      <c r="AN10" s="135">
        <v>0</v>
      </c>
      <c r="AO10" s="135">
        <v>0.5700000000000001</v>
      </c>
      <c r="AP10" s="135">
        <v>0</v>
      </c>
      <c r="AR10" s="140">
        <f t="shared" si="0"/>
        <v>0</v>
      </c>
      <c r="AS10" s="140">
        <f t="shared" si="1"/>
        <v>0</v>
      </c>
      <c r="AT10" s="140">
        <f aca="true" t="shared" si="5" ref="AT10:AW10">AL10+AC10-X10</f>
        <v>0</v>
      </c>
      <c r="AU10" s="140">
        <f t="shared" si="5"/>
        <v>0</v>
      </c>
      <c r="AV10" s="140">
        <f t="shared" si="5"/>
        <v>0</v>
      </c>
      <c r="AW10" s="140">
        <f t="shared" si="5"/>
        <v>0</v>
      </c>
      <c r="AX10" s="140">
        <f t="shared" si="3"/>
        <v>0</v>
      </c>
    </row>
    <row r="11" spans="1:50" ht="21" customHeight="1">
      <c r="A11" s="77" t="s">
        <v>85</v>
      </c>
      <c r="B11" s="88">
        <v>257</v>
      </c>
      <c r="C11" s="89">
        <v>458</v>
      </c>
      <c r="D11" s="89">
        <v>49</v>
      </c>
      <c r="E11" s="90">
        <v>94</v>
      </c>
      <c r="F11" s="90">
        <v>190</v>
      </c>
      <c r="G11" s="90">
        <v>108</v>
      </c>
      <c r="H11" s="90">
        <v>72</v>
      </c>
      <c r="I11" s="90">
        <v>209</v>
      </c>
      <c r="J11" s="90">
        <v>72</v>
      </c>
      <c r="K11" s="90">
        <v>112</v>
      </c>
      <c r="L11" s="90">
        <v>98</v>
      </c>
      <c r="M11" s="90">
        <v>176</v>
      </c>
      <c r="N11" s="90">
        <v>88</v>
      </c>
      <c r="O11" s="90">
        <v>287</v>
      </c>
      <c r="P11" s="90">
        <v>0</v>
      </c>
      <c r="Q11" s="90">
        <v>0</v>
      </c>
      <c r="R11" s="90">
        <v>83</v>
      </c>
      <c r="S11" s="90">
        <v>0</v>
      </c>
      <c r="T11" s="90">
        <v>0</v>
      </c>
      <c r="U11" s="90">
        <v>3</v>
      </c>
      <c r="V11" s="90">
        <v>0</v>
      </c>
      <c r="W11" s="90">
        <v>0</v>
      </c>
      <c r="X11" s="117">
        <v>175.6174</v>
      </c>
      <c r="Y11" s="117">
        <v>174.4874</v>
      </c>
      <c r="Z11" s="117">
        <v>0</v>
      </c>
      <c r="AA11" s="117">
        <v>1.13</v>
      </c>
      <c r="AB11" s="117">
        <v>0</v>
      </c>
      <c r="AC11" s="117">
        <v>23.6102</v>
      </c>
      <c r="AD11" s="127">
        <v>23.4702</v>
      </c>
      <c r="AE11" s="127">
        <v>0</v>
      </c>
      <c r="AF11" s="127">
        <v>0.14</v>
      </c>
      <c r="AG11" s="127">
        <v>0</v>
      </c>
      <c r="AH11" s="127">
        <v>515.5065502183405</v>
      </c>
      <c r="AJ11" s="86">
        <v>257</v>
      </c>
      <c r="AK11" s="86">
        <v>455</v>
      </c>
      <c r="AL11" s="135">
        <v>152.0072</v>
      </c>
      <c r="AM11" s="135">
        <v>151.0172</v>
      </c>
      <c r="AN11" s="135">
        <v>0</v>
      </c>
      <c r="AO11" s="135">
        <v>0.99</v>
      </c>
      <c r="AP11" s="135">
        <v>0</v>
      </c>
      <c r="AR11" s="140">
        <f t="shared" si="0"/>
        <v>0</v>
      </c>
      <c r="AS11" s="140">
        <f t="shared" si="1"/>
        <v>0</v>
      </c>
      <c r="AT11" s="140">
        <f aca="true" t="shared" si="6" ref="AT11:AW11">AL11+AC11-X11</f>
        <v>0</v>
      </c>
      <c r="AU11" s="140">
        <f t="shared" si="6"/>
        <v>0</v>
      </c>
      <c r="AV11" s="140">
        <f t="shared" si="6"/>
        <v>0</v>
      </c>
      <c r="AW11" s="140">
        <f t="shared" si="6"/>
        <v>0</v>
      </c>
      <c r="AX11" s="140">
        <f t="shared" si="3"/>
        <v>0</v>
      </c>
    </row>
    <row r="12" spans="1:50" s="69" customFormat="1" ht="21" customHeight="1">
      <c r="A12" s="77" t="s">
        <v>91</v>
      </c>
      <c r="B12" s="91">
        <v>206</v>
      </c>
      <c r="C12" s="91">
        <v>352</v>
      </c>
      <c r="D12" s="91">
        <v>21</v>
      </c>
      <c r="E12" s="92">
        <v>36</v>
      </c>
      <c r="F12" s="92">
        <v>161</v>
      </c>
      <c r="G12" s="92">
        <v>0</v>
      </c>
      <c r="H12" s="92">
        <v>76</v>
      </c>
      <c r="I12" s="92">
        <v>143</v>
      </c>
      <c r="J12" s="92">
        <v>44</v>
      </c>
      <c r="K12" s="92">
        <v>70</v>
      </c>
      <c r="L12" s="92">
        <v>63</v>
      </c>
      <c r="M12" s="92">
        <v>175</v>
      </c>
      <c r="N12" s="92">
        <v>99</v>
      </c>
      <c r="O12" s="92">
        <v>193</v>
      </c>
      <c r="P12" s="92"/>
      <c r="Q12" s="92"/>
      <c r="R12" s="92">
        <v>59</v>
      </c>
      <c r="S12" s="92">
        <v>1</v>
      </c>
      <c r="T12" s="92"/>
      <c r="U12" s="92"/>
      <c r="V12" s="92">
        <v>1</v>
      </c>
      <c r="W12" s="92">
        <v>2</v>
      </c>
      <c r="X12" s="118">
        <v>144.5122</v>
      </c>
      <c r="Y12" s="118">
        <v>143.7122</v>
      </c>
      <c r="Z12" s="118"/>
      <c r="AA12" s="118">
        <v>0.8</v>
      </c>
      <c r="AB12" s="118"/>
      <c r="AC12" s="118">
        <v>19.3578</v>
      </c>
      <c r="AD12" s="128">
        <v>19.2578</v>
      </c>
      <c r="AE12" s="128"/>
      <c r="AF12" s="128">
        <v>0.1</v>
      </c>
      <c r="AG12" s="129"/>
      <c r="AH12" s="129"/>
      <c r="AJ12" s="91">
        <v>207</v>
      </c>
      <c r="AK12" s="91">
        <v>354</v>
      </c>
      <c r="AL12" s="128">
        <v>125.1544</v>
      </c>
      <c r="AM12" s="128">
        <v>124.4544</v>
      </c>
      <c r="AN12" s="128"/>
      <c r="AO12" s="128">
        <v>0.7</v>
      </c>
      <c r="AP12" s="128"/>
      <c r="AR12" s="140">
        <f t="shared" si="0"/>
        <v>0</v>
      </c>
      <c r="AS12" s="140">
        <f t="shared" si="1"/>
        <v>0</v>
      </c>
      <c r="AT12" s="140">
        <f aca="true" t="shared" si="7" ref="AT12:AW12">AL12+AC12-X12</f>
        <v>0</v>
      </c>
      <c r="AU12" s="140">
        <f t="shared" si="7"/>
        <v>0</v>
      </c>
      <c r="AV12" s="140">
        <f t="shared" si="7"/>
        <v>0</v>
      </c>
      <c r="AW12" s="140">
        <f t="shared" si="7"/>
        <v>0</v>
      </c>
      <c r="AX12" s="140">
        <f t="shared" si="3"/>
        <v>0</v>
      </c>
    </row>
    <row r="13" spans="1:50" s="69" customFormat="1" ht="21" customHeight="1">
      <c r="A13" s="77" t="s">
        <v>92</v>
      </c>
      <c r="B13" s="93">
        <v>164</v>
      </c>
      <c r="C13" s="93">
        <v>293</v>
      </c>
      <c r="D13" s="93">
        <v>46</v>
      </c>
      <c r="E13" s="94">
        <v>89</v>
      </c>
      <c r="F13" s="94">
        <v>121</v>
      </c>
      <c r="G13" s="94">
        <v>67</v>
      </c>
      <c r="H13" s="94">
        <v>71</v>
      </c>
      <c r="I13" s="94">
        <v>121</v>
      </c>
      <c r="J13" s="94">
        <v>39</v>
      </c>
      <c r="K13" s="94">
        <v>82</v>
      </c>
      <c r="L13" s="94">
        <v>21</v>
      </c>
      <c r="M13" s="94">
        <v>151</v>
      </c>
      <c r="N13" s="94">
        <v>54</v>
      </c>
      <c r="O13" s="94">
        <v>167</v>
      </c>
      <c r="P13" s="94">
        <v>0</v>
      </c>
      <c r="Q13" s="94">
        <v>0</v>
      </c>
      <c r="R13" s="94">
        <v>72</v>
      </c>
      <c r="S13" s="119">
        <v>0</v>
      </c>
      <c r="T13" s="119">
        <v>0</v>
      </c>
      <c r="U13" s="119">
        <v>0</v>
      </c>
      <c r="V13" s="119">
        <v>1</v>
      </c>
      <c r="W13" s="119">
        <v>1</v>
      </c>
      <c r="X13" s="120">
        <v>110.8645</v>
      </c>
      <c r="Y13" s="121">
        <v>110.3745</v>
      </c>
      <c r="Z13" s="120">
        <v>0</v>
      </c>
      <c r="AA13" s="120">
        <v>0.49</v>
      </c>
      <c r="AB13" s="120">
        <v>0</v>
      </c>
      <c r="AC13" s="120">
        <v>15.3306</v>
      </c>
      <c r="AD13" s="129">
        <v>15.2706</v>
      </c>
      <c r="AE13" s="129">
        <v>0</v>
      </c>
      <c r="AF13" s="129">
        <v>0.06</v>
      </c>
      <c r="AG13" s="129">
        <v>0</v>
      </c>
      <c r="AH13" s="129">
        <v>0</v>
      </c>
      <c r="AJ13" s="93">
        <v>165</v>
      </c>
      <c r="AK13" s="93">
        <v>294</v>
      </c>
      <c r="AL13" s="136">
        <v>95.5339</v>
      </c>
      <c r="AM13" s="136">
        <v>95.1039</v>
      </c>
      <c r="AN13" s="136">
        <v>0</v>
      </c>
      <c r="AO13" s="136">
        <v>0.43</v>
      </c>
      <c r="AP13" s="136">
        <v>0</v>
      </c>
      <c r="AR13" s="140">
        <f t="shared" si="0"/>
        <v>0</v>
      </c>
      <c r="AS13" s="140">
        <f t="shared" si="1"/>
        <v>0</v>
      </c>
      <c r="AT13" s="140">
        <f aca="true" t="shared" si="8" ref="AT13:AW13">AL13+AC13-X13</f>
        <v>0</v>
      </c>
      <c r="AU13" s="140">
        <f t="shared" si="8"/>
        <v>0</v>
      </c>
      <c r="AV13" s="140">
        <f t="shared" si="8"/>
        <v>0</v>
      </c>
      <c r="AW13" s="140">
        <f t="shared" si="8"/>
        <v>0</v>
      </c>
      <c r="AX13" s="140">
        <f t="shared" si="3"/>
        <v>0</v>
      </c>
    </row>
    <row r="14" spans="1:50" s="69" customFormat="1" ht="21" customHeight="1">
      <c r="A14" s="77" t="s">
        <v>93</v>
      </c>
      <c r="B14" s="93">
        <v>129</v>
      </c>
      <c r="C14" s="93">
        <v>244</v>
      </c>
      <c r="D14" s="93">
        <v>36</v>
      </c>
      <c r="E14" s="95">
        <v>58</v>
      </c>
      <c r="F14" s="94">
        <v>74</v>
      </c>
      <c r="G14" s="94">
        <v>42</v>
      </c>
      <c r="H14" s="94">
        <v>47</v>
      </c>
      <c r="I14" s="95">
        <v>105</v>
      </c>
      <c r="J14" s="94">
        <v>31</v>
      </c>
      <c r="K14" s="94">
        <v>55</v>
      </c>
      <c r="L14" s="94">
        <v>44</v>
      </c>
      <c r="M14" s="94">
        <v>114</v>
      </c>
      <c r="N14" s="94">
        <v>82</v>
      </c>
      <c r="O14" s="94">
        <v>110</v>
      </c>
      <c r="P14" s="94"/>
      <c r="Q14" s="94"/>
      <c r="R14" s="95">
        <v>52</v>
      </c>
      <c r="S14" s="94"/>
      <c r="T14" s="94">
        <v>1</v>
      </c>
      <c r="U14" s="94">
        <v>2</v>
      </c>
      <c r="V14" s="94">
        <v>1</v>
      </c>
      <c r="W14" s="94">
        <v>1</v>
      </c>
      <c r="X14" s="120">
        <v>101.0512</v>
      </c>
      <c r="Y14" s="120">
        <v>100.6612</v>
      </c>
      <c r="Z14" s="120">
        <v>0</v>
      </c>
      <c r="AA14" s="120">
        <v>0.39</v>
      </c>
      <c r="AB14" s="120">
        <v>0</v>
      </c>
      <c r="AC14" s="120">
        <v>13.2934</v>
      </c>
      <c r="AD14" s="129">
        <v>13.2434</v>
      </c>
      <c r="AE14" s="129">
        <v>0</v>
      </c>
      <c r="AF14" s="129">
        <v>0.05</v>
      </c>
      <c r="AG14" s="129">
        <v>0</v>
      </c>
      <c r="AH14" s="129">
        <v>542.76</v>
      </c>
      <c r="AJ14" s="93">
        <v>129</v>
      </c>
      <c r="AK14" s="93">
        <v>243</v>
      </c>
      <c r="AL14" s="136">
        <v>87.7578</v>
      </c>
      <c r="AM14" s="136">
        <v>87.4178</v>
      </c>
      <c r="AN14" s="136">
        <v>0</v>
      </c>
      <c r="AO14" s="136">
        <v>0.34</v>
      </c>
      <c r="AP14" s="136">
        <v>0</v>
      </c>
      <c r="AR14" s="140">
        <f t="shared" si="0"/>
        <v>0</v>
      </c>
      <c r="AS14" s="140">
        <f t="shared" si="1"/>
        <v>0</v>
      </c>
      <c r="AT14" s="140">
        <f aca="true" t="shared" si="9" ref="AT14:AW14">AL14+AC14-X14</f>
        <v>0</v>
      </c>
      <c r="AU14" s="140">
        <f t="shared" si="9"/>
        <v>0</v>
      </c>
      <c r="AV14" s="140">
        <f t="shared" si="9"/>
        <v>0</v>
      </c>
      <c r="AW14" s="140">
        <f t="shared" si="9"/>
        <v>0</v>
      </c>
      <c r="AX14" s="140">
        <f t="shared" si="3"/>
        <v>0</v>
      </c>
    </row>
    <row r="15" spans="1:50" s="69" customFormat="1" ht="21" customHeight="1">
      <c r="A15" s="77" t="s">
        <v>94</v>
      </c>
      <c r="B15" s="93">
        <v>404</v>
      </c>
      <c r="C15" s="93">
        <v>763</v>
      </c>
      <c r="D15" s="93">
        <v>84</v>
      </c>
      <c r="E15" s="95">
        <v>178</v>
      </c>
      <c r="F15" s="94">
        <v>275</v>
      </c>
      <c r="G15" s="94">
        <v>119</v>
      </c>
      <c r="H15" s="94">
        <v>208</v>
      </c>
      <c r="I15" s="95">
        <v>305</v>
      </c>
      <c r="J15" s="94">
        <v>96</v>
      </c>
      <c r="K15" s="94">
        <v>142</v>
      </c>
      <c r="L15" s="94">
        <v>185</v>
      </c>
      <c r="M15" s="94">
        <v>340</v>
      </c>
      <c r="N15" s="94">
        <v>143</v>
      </c>
      <c r="O15" s="94">
        <v>469</v>
      </c>
      <c r="P15" s="94"/>
      <c r="Q15" s="94"/>
      <c r="R15" s="94">
        <v>151</v>
      </c>
      <c r="S15" s="94"/>
      <c r="T15" s="94">
        <v>9</v>
      </c>
      <c r="U15" s="94">
        <v>19</v>
      </c>
      <c r="V15" s="94">
        <v>2</v>
      </c>
      <c r="W15" s="94">
        <v>2</v>
      </c>
      <c r="X15" s="121">
        <v>289.181</v>
      </c>
      <c r="Y15" s="121">
        <v>288.28229999999996</v>
      </c>
      <c r="Z15" s="120"/>
      <c r="AA15" s="120">
        <v>1.06</v>
      </c>
      <c r="AB15" s="120">
        <v>-0.1613</v>
      </c>
      <c r="AC15" s="120">
        <v>37.37</v>
      </c>
      <c r="AD15" s="129">
        <v>37.22</v>
      </c>
      <c r="AE15" s="129"/>
      <c r="AF15" s="129">
        <v>0.15</v>
      </c>
      <c r="AG15" s="129"/>
      <c r="AH15" s="129">
        <v>487.81127129750985</v>
      </c>
      <c r="AJ15" s="93">
        <v>397</v>
      </c>
      <c r="AK15" s="93">
        <v>746</v>
      </c>
      <c r="AL15" s="136">
        <v>251.811</v>
      </c>
      <c r="AM15" s="136">
        <v>251.0623</v>
      </c>
      <c r="AN15" s="136"/>
      <c r="AO15" s="136">
        <v>0.91</v>
      </c>
      <c r="AP15" s="136">
        <v>-0.1613</v>
      </c>
      <c r="AR15" s="140">
        <f t="shared" si="0"/>
        <v>0</v>
      </c>
      <c r="AS15" s="140">
        <f t="shared" si="1"/>
        <v>0</v>
      </c>
      <c r="AT15" s="140">
        <f aca="true" t="shared" si="10" ref="AT15:AW15">AL15+AC15-X15</f>
        <v>0</v>
      </c>
      <c r="AU15" s="140">
        <f t="shared" si="10"/>
        <v>0</v>
      </c>
      <c r="AV15" s="140">
        <f t="shared" si="10"/>
        <v>0</v>
      </c>
      <c r="AW15" s="140">
        <f t="shared" si="10"/>
        <v>0</v>
      </c>
      <c r="AX15" s="140">
        <f t="shared" si="3"/>
        <v>0</v>
      </c>
    </row>
    <row r="16" spans="1:50" s="70" customFormat="1" ht="21" customHeight="1">
      <c r="A16" s="96" t="s">
        <v>86</v>
      </c>
      <c r="B16" s="97">
        <v>423</v>
      </c>
      <c r="C16" s="97">
        <v>869</v>
      </c>
      <c r="D16" s="98">
        <v>77</v>
      </c>
      <c r="E16" s="97">
        <v>154</v>
      </c>
      <c r="F16" s="99">
        <v>319</v>
      </c>
      <c r="G16" s="99">
        <v>128</v>
      </c>
      <c r="H16" s="99">
        <v>205</v>
      </c>
      <c r="I16" s="97">
        <v>309</v>
      </c>
      <c r="J16" s="105">
        <v>147</v>
      </c>
      <c r="K16" s="106">
        <v>195</v>
      </c>
      <c r="L16" s="106">
        <v>195</v>
      </c>
      <c r="M16" s="106">
        <v>332</v>
      </c>
      <c r="N16" s="106">
        <v>205</v>
      </c>
      <c r="O16" s="105">
        <v>466</v>
      </c>
      <c r="P16" s="106"/>
      <c r="Q16" s="106"/>
      <c r="R16" s="106">
        <v>198</v>
      </c>
      <c r="S16" s="106"/>
      <c r="T16" s="97">
        <v>1</v>
      </c>
      <c r="U16" s="97">
        <v>4</v>
      </c>
      <c r="V16" s="97">
        <v>0</v>
      </c>
      <c r="W16" s="99">
        <v>3</v>
      </c>
      <c r="X16" s="121">
        <v>347.6973</v>
      </c>
      <c r="Y16" s="121">
        <v>346.9193</v>
      </c>
      <c r="Z16" s="121"/>
      <c r="AA16" s="121">
        <v>0.99</v>
      </c>
      <c r="AB16" s="121">
        <v>-0.212</v>
      </c>
      <c r="AC16" s="121">
        <v>46.1783</v>
      </c>
      <c r="AD16" s="130">
        <v>46.0583</v>
      </c>
      <c r="AE16" s="130"/>
      <c r="AF16" s="131">
        <v>0.12</v>
      </c>
      <c r="AG16" s="130"/>
      <c r="AH16" s="130"/>
      <c r="AI16" s="137"/>
      <c r="AJ16" s="98">
        <v>422</v>
      </c>
      <c r="AK16" s="98">
        <v>868</v>
      </c>
      <c r="AL16" s="131">
        <v>301.519</v>
      </c>
      <c r="AM16" s="138">
        <v>300.861</v>
      </c>
      <c r="AN16" s="138"/>
      <c r="AO16" s="138">
        <v>0.87</v>
      </c>
      <c r="AP16" s="138">
        <v>-0.212</v>
      </c>
      <c r="AQ16" s="137"/>
      <c r="AR16" s="141">
        <f t="shared" si="0"/>
        <v>0</v>
      </c>
      <c r="AS16" s="141">
        <f t="shared" si="1"/>
        <v>0</v>
      </c>
      <c r="AT16" s="141">
        <f aca="true" t="shared" si="11" ref="AT16:AW16">AL16+AC16-X16</f>
        <v>0</v>
      </c>
      <c r="AU16" s="141">
        <f t="shared" si="11"/>
        <v>0</v>
      </c>
      <c r="AV16" s="141">
        <f t="shared" si="11"/>
        <v>0</v>
      </c>
      <c r="AW16" s="141">
        <f t="shared" si="11"/>
        <v>0</v>
      </c>
      <c r="AX16" s="141">
        <f t="shared" si="3"/>
        <v>0</v>
      </c>
    </row>
    <row r="17" spans="1:50" s="69" customFormat="1" ht="21" customHeight="1">
      <c r="A17" s="77" t="s">
        <v>95</v>
      </c>
      <c r="B17" s="93">
        <v>378</v>
      </c>
      <c r="C17" s="93">
        <v>668</v>
      </c>
      <c r="D17" s="93">
        <v>39</v>
      </c>
      <c r="E17" s="95">
        <v>83</v>
      </c>
      <c r="F17" s="94">
        <v>269</v>
      </c>
      <c r="G17" s="94">
        <v>142</v>
      </c>
      <c r="H17" s="94">
        <v>132</v>
      </c>
      <c r="I17" s="95">
        <v>307</v>
      </c>
      <c r="J17" s="94">
        <v>117</v>
      </c>
      <c r="K17" s="94">
        <v>229</v>
      </c>
      <c r="L17" s="94">
        <v>60</v>
      </c>
      <c r="M17" s="94">
        <v>262</v>
      </c>
      <c r="N17" s="94">
        <v>42</v>
      </c>
      <c r="O17" s="94">
        <v>313</v>
      </c>
      <c r="P17" s="94">
        <v>0</v>
      </c>
      <c r="Q17" s="94">
        <v>0</v>
      </c>
      <c r="R17" s="94">
        <v>69</v>
      </c>
      <c r="S17" s="94">
        <v>244</v>
      </c>
      <c r="T17" s="94">
        <v>10</v>
      </c>
      <c r="U17" s="94">
        <v>12</v>
      </c>
      <c r="V17" s="94">
        <v>1</v>
      </c>
      <c r="W17" s="94">
        <v>1</v>
      </c>
      <c r="X17" s="121">
        <v>258.5762</v>
      </c>
      <c r="Y17" s="121">
        <v>257.1662</v>
      </c>
      <c r="Z17" s="120"/>
      <c r="AA17" s="120">
        <v>1.41</v>
      </c>
      <c r="AB17" s="120"/>
      <c r="AC17" s="120">
        <v>35.0005</v>
      </c>
      <c r="AD17" s="123">
        <v>34.8105</v>
      </c>
      <c r="AE17" s="123"/>
      <c r="AF17" s="122">
        <v>0.19</v>
      </c>
      <c r="AG17" s="129"/>
      <c r="AH17" s="129">
        <v>520.1</v>
      </c>
      <c r="AJ17" s="93">
        <v>369</v>
      </c>
      <c r="AK17" s="93">
        <v>657</v>
      </c>
      <c r="AL17" s="136">
        <v>223.5757</v>
      </c>
      <c r="AM17" s="136">
        <v>222.3557</v>
      </c>
      <c r="AN17" s="136"/>
      <c r="AO17" s="136">
        <v>1.22</v>
      </c>
      <c r="AP17" s="136"/>
      <c r="AR17" s="140">
        <f t="shared" si="0"/>
        <v>0</v>
      </c>
      <c r="AS17" s="140">
        <f t="shared" si="1"/>
        <v>0</v>
      </c>
      <c r="AT17" s="140">
        <f aca="true" t="shared" si="12" ref="AT17:AW17">AL17+AC17-X17</f>
        <v>0</v>
      </c>
      <c r="AU17" s="140">
        <f t="shared" si="12"/>
        <v>0</v>
      </c>
      <c r="AV17" s="140">
        <f t="shared" si="12"/>
        <v>0</v>
      </c>
      <c r="AW17" s="140">
        <f t="shared" si="12"/>
        <v>0</v>
      </c>
      <c r="AX17" s="140">
        <f t="shared" si="3"/>
        <v>0</v>
      </c>
    </row>
    <row r="18" spans="1:50" s="69" customFormat="1" ht="21" customHeight="1">
      <c r="A18" s="77" t="s">
        <v>87</v>
      </c>
      <c r="B18" s="93">
        <v>562</v>
      </c>
      <c r="C18" s="93">
        <v>1109</v>
      </c>
      <c r="D18" s="93">
        <v>84</v>
      </c>
      <c r="E18" s="95">
        <v>171</v>
      </c>
      <c r="F18" s="94">
        <v>480</v>
      </c>
      <c r="G18" s="94">
        <v>168</v>
      </c>
      <c r="H18" s="94">
        <v>199</v>
      </c>
      <c r="I18" s="95">
        <v>415</v>
      </c>
      <c r="J18" s="94">
        <v>245</v>
      </c>
      <c r="K18" s="94">
        <v>166</v>
      </c>
      <c r="L18" s="94">
        <v>51</v>
      </c>
      <c r="M18" s="94">
        <v>647</v>
      </c>
      <c r="N18" s="94">
        <v>286</v>
      </c>
      <c r="O18" s="94">
        <v>542</v>
      </c>
      <c r="P18" s="94">
        <v>0</v>
      </c>
      <c r="Q18" s="94">
        <v>0</v>
      </c>
      <c r="R18" s="94">
        <v>227</v>
      </c>
      <c r="S18" s="94">
        <v>54</v>
      </c>
      <c r="T18" s="94">
        <v>10</v>
      </c>
      <c r="U18" s="94">
        <v>14</v>
      </c>
      <c r="V18" s="94">
        <v>0</v>
      </c>
      <c r="W18" s="94">
        <v>1</v>
      </c>
      <c r="X18" s="121">
        <v>460.13070000000005</v>
      </c>
      <c r="Y18" s="121">
        <v>458.0407000000001</v>
      </c>
      <c r="Z18" s="120">
        <v>0</v>
      </c>
      <c r="AA18" s="120">
        <v>2.09</v>
      </c>
      <c r="AB18" s="120">
        <v>0</v>
      </c>
      <c r="AC18" s="120">
        <v>59.6603</v>
      </c>
      <c r="AD18" s="131">
        <v>59.4103</v>
      </c>
      <c r="AE18" s="123">
        <v>0</v>
      </c>
      <c r="AF18" s="123">
        <v>0.25</v>
      </c>
      <c r="AG18" s="129">
        <v>0</v>
      </c>
      <c r="AH18" s="129"/>
      <c r="AJ18" s="93">
        <v>552</v>
      </c>
      <c r="AK18" s="93">
        <v>1096</v>
      </c>
      <c r="AL18" s="136">
        <v>400.47040000000004</v>
      </c>
      <c r="AM18" s="136">
        <v>398.63040000000007</v>
      </c>
      <c r="AN18" s="136">
        <v>0</v>
      </c>
      <c r="AO18" s="136">
        <v>1.84</v>
      </c>
      <c r="AP18" s="136">
        <v>0</v>
      </c>
      <c r="AR18" s="140">
        <f t="shared" si="0"/>
        <v>0</v>
      </c>
      <c r="AS18" s="140">
        <f t="shared" si="1"/>
        <v>0</v>
      </c>
      <c r="AT18" s="140">
        <f aca="true" t="shared" si="13" ref="AT18:AW18">AL18+AC18-X18</f>
        <v>0</v>
      </c>
      <c r="AU18" s="140">
        <f t="shared" si="13"/>
        <v>0</v>
      </c>
      <c r="AV18" s="140">
        <f t="shared" si="13"/>
        <v>0</v>
      </c>
      <c r="AW18" s="140">
        <f t="shared" si="13"/>
        <v>0</v>
      </c>
      <c r="AX18" s="140">
        <f t="shared" si="3"/>
        <v>0</v>
      </c>
    </row>
    <row r="19" spans="1:50" s="69" customFormat="1" ht="21" customHeight="1">
      <c r="A19" s="77" t="s">
        <v>96</v>
      </c>
      <c r="B19" s="93">
        <v>236</v>
      </c>
      <c r="C19" s="93">
        <v>414</v>
      </c>
      <c r="D19" s="93">
        <v>61</v>
      </c>
      <c r="E19" s="95">
        <v>122</v>
      </c>
      <c r="F19" s="94">
        <v>158</v>
      </c>
      <c r="G19" s="94">
        <v>63</v>
      </c>
      <c r="H19" s="94">
        <v>105</v>
      </c>
      <c r="I19" s="95">
        <v>182</v>
      </c>
      <c r="J19" s="94">
        <v>58</v>
      </c>
      <c r="K19" s="94">
        <v>82</v>
      </c>
      <c r="L19" s="94">
        <v>109</v>
      </c>
      <c r="M19" s="94">
        <v>165</v>
      </c>
      <c r="N19" s="94">
        <v>82</v>
      </c>
      <c r="O19" s="94">
        <v>229</v>
      </c>
      <c r="P19" s="94">
        <v>0</v>
      </c>
      <c r="Q19" s="94">
        <v>0</v>
      </c>
      <c r="R19" s="94">
        <v>103</v>
      </c>
      <c r="S19" s="94">
        <v>0</v>
      </c>
      <c r="T19" s="94">
        <v>2</v>
      </c>
      <c r="U19" s="95">
        <v>4</v>
      </c>
      <c r="V19" s="94">
        <v>4</v>
      </c>
      <c r="W19" s="94">
        <v>5</v>
      </c>
      <c r="X19" s="121">
        <v>157.331</v>
      </c>
      <c r="Y19" s="121">
        <v>156.731</v>
      </c>
      <c r="Z19" s="120"/>
      <c r="AA19" s="120">
        <v>0.6</v>
      </c>
      <c r="AB19" s="120"/>
      <c r="AC19" s="120">
        <v>21.7928</v>
      </c>
      <c r="AD19" s="131">
        <v>21.7128</v>
      </c>
      <c r="AE19" s="123"/>
      <c r="AF19" s="123">
        <v>0.08</v>
      </c>
      <c r="AG19" s="129"/>
      <c r="AH19" s="129"/>
      <c r="AJ19" s="123">
        <v>238</v>
      </c>
      <c r="AK19" s="123">
        <v>415</v>
      </c>
      <c r="AL19" s="136">
        <v>135.5382</v>
      </c>
      <c r="AM19" s="136">
        <v>135.0182</v>
      </c>
      <c r="AN19" s="136"/>
      <c r="AO19" s="136">
        <v>0.52</v>
      </c>
      <c r="AP19" s="136"/>
      <c r="AR19" s="140">
        <f t="shared" si="0"/>
        <v>0</v>
      </c>
      <c r="AS19" s="140">
        <f t="shared" si="1"/>
        <v>0</v>
      </c>
      <c r="AT19" s="140">
        <f aca="true" t="shared" si="14" ref="AT19:AW19">AL19+AC19-X19</f>
        <v>0</v>
      </c>
      <c r="AU19" s="140">
        <f t="shared" si="14"/>
        <v>0</v>
      </c>
      <c r="AV19" s="140">
        <f t="shared" si="14"/>
        <v>0</v>
      </c>
      <c r="AW19" s="140">
        <f t="shared" si="14"/>
        <v>0</v>
      </c>
      <c r="AX19" s="140">
        <f t="shared" si="3"/>
        <v>0</v>
      </c>
    </row>
    <row r="20" spans="1:50" s="69" customFormat="1" ht="21" customHeight="1">
      <c r="A20" s="77" t="s">
        <v>97</v>
      </c>
      <c r="B20" s="93">
        <v>134</v>
      </c>
      <c r="C20" s="93">
        <v>260</v>
      </c>
      <c r="D20" s="93">
        <v>14</v>
      </c>
      <c r="E20" s="94">
        <v>43</v>
      </c>
      <c r="F20" s="94">
        <v>110</v>
      </c>
      <c r="G20" s="94">
        <v>55</v>
      </c>
      <c r="H20" s="94">
        <v>70</v>
      </c>
      <c r="I20" s="94">
        <v>101</v>
      </c>
      <c r="J20" s="94">
        <v>36</v>
      </c>
      <c r="K20" s="94">
        <v>59</v>
      </c>
      <c r="L20" s="94">
        <v>30</v>
      </c>
      <c r="M20" s="94">
        <v>135</v>
      </c>
      <c r="N20" s="94">
        <v>34</v>
      </c>
      <c r="O20" s="94">
        <v>145</v>
      </c>
      <c r="P20" s="94"/>
      <c r="Q20" s="94"/>
      <c r="R20" s="94">
        <v>70</v>
      </c>
      <c r="S20" s="94">
        <v>11</v>
      </c>
      <c r="T20" s="94">
        <v>1</v>
      </c>
      <c r="U20" s="94">
        <v>3</v>
      </c>
      <c r="V20" s="94">
        <v>0</v>
      </c>
      <c r="W20" s="94">
        <v>0</v>
      </c>
      <c r="X20" s="121">
        <v>102.3733</v>
      </c>
      <c r="Y20" s="121">
        <v>101.9901</v>
      </c>
      <c r="Z20" s="120">
        <v>0</v>
      </c>
      <c r="AA20" s="120">
        <v>0.65</v>
      </c>
      <c r="AB20" s="120">
        <v>-0.2668</v>
      </c>
      <c r="AC20" s="120">
        <v>13.688</v>
      </c>
      <c r="AD20" s="129">
        <v>13.598</v>
      </c>
      <c r="AE20" s="129">
        <v>0</v>
      </c>
      <c r="AF20" s="129">
        <v>0.09</v>
      </c>
      <c r="AG20" s="129">
        <v>0</v>
      </c>
      <c r="AH20" s="129">
        <v>523</v>
      </c>
      <c r="AJ20" s="93">
        <v>133</v>
      </c>
      <c r="AK20" s="93">
        <v>257</v>
      </c>
      <c r="AL20" s="136">
        <v>88.6853</v>
      </c>
      <c r="AM20" s="136">
        <v>88.3921</v>
      </c>
      <c r="AN20" s="136">
        <v>0</v>
      </c>
      <c r="AO20" s="136">
        <v>0.56</v>
      </c>
      <c r="AP20" s="136">
        <v>-0.2668</v>
      </c>
      <c r="AR20" s="140">
        <f t="shared" si="0"/>
        <v>0</v>
      </c>
      <c r="AS20" s="140">
        <f t="shared" si="1"/>
        <v>0</v>
      </c>
      <c r="AT20" s="140">
        <f aca="true" t="shared" si="15" ref="AT20:AW20">AL20+AC20-X20</f>
        <v>0</v>
      </c>
      <c r="AU20" s="140">
        <f t="shared" si="15"/>
        <v>0</v>
      </c>
      <c r="AV20" s="140">
        <f t="shared" si="15"/>
        <v>0</v>
      </c>
      <c r="AW20" s="140">
        <f t="shared" si="15"/>
        <v>0</v>
      </c>
      <c r="AX20" s="140">
        <f t="shared" si="3"/>
        <v>0</v>
      </c>
    </row>
    <row r="21" spans="1:50" s="69" customFormat="1" ht="21" customHeight="1">
      <c r="A21" s="77" t="s">
        <v>88</v>
      </c>
      <c r="B21" s="93">
        <v>255</v>
      </c>
      <c r="C21" s="93">
        <v>476</v>
      </c>
      <c r="D21" s="93">
        <v>47</v>
      </c>
      <c r="E21" s="94">
        <v>76</v>
      </c>
      <c r="F21" s="94">
        <v>186</v>
      </c>
      <c r="G21" s="94">
        <v>63</v>
      </c>
      <c r="H21" s="94">
        <v>92</v>
      </c>
      <c r="I21" s="95">
        <v>196</v>
      </c>
      <c r="J21" s="94">
        <v>64</v>
      </c>
      <c r="K21" s="94">
        <v>93</v>
      </c>
      <c r="L21" s="94">
        <v>135</v>
      </c>
      <c r="M21" s="94">
        <v>184</v>
      </c>
      <c r="N21" s="94">
        <v>109</v>
      </c>
      <c r="O21" s="94">
        <v>245</v>
      </c>
      <c r="P21" s="94"/>
      <c r="Q21" s="94"/>
      <c r="R21" s="94">
        <v>107</v>
      </c>
      <c r="S21" s="94">
        <v>15</v>
      </c>
      <c r="T21" s="94">
        <v>6</v>
      </c>
      <c r="U21" s="94">
        <v>13</v>
      </c>
      <c r="V21" s="94">
        <v>1</v>
      </c>
      <c r="W21" s="94">
        <v>1</v>
      </c>
      <c r="X21" s="122">
        <v>187.8176</v>
      </c>
      <c r="Y21" s="122">
        <v>187.2144</v>
      </c>
      <c r="Z21" s="120"/>
      <c r="AA21" s="122">
        <v>0.68</v>
      </c>
      <c r="AB21" s="120">
        <v>-0.0768</v>
      </c>
      <c r="AC21" s="120">
        <v>24.7012</v>
      </c>
      <c r="AD21" s="129">
        <v>24.6212</v>
      </c>
      <c r="AE21" s="129"/>
      <c r="AF21" s="122">
        <v>0.08</v>
      </c>
      <c r="AG21" s="129"/>
      <c r="AH21" s="129"/>
      <c r="AJ21" s="93">
        <v>250</v>
      </c>
      <c r="AK21" s="93">
        <v>464</v>
      </c>
      <c r="AL21" s="136">
        <v>163.1164</v>
      </c>
      <c r="AM21" s="136">
        <v>162.5932</v>
      </c>
      <c r="AN21" s="136"/>
      <c r="AO21" s="136">
        <v>0.5999999999999999</v>
      </c>
      <c r="AP21" s="136">
        <v>-0.0768</v>
      </c>
      <c r="AR21" s="140">
        <f t="shared" si="0"/>
        <v>0</v>
      </c>
      <c r="AS21" s="140">
        <f t="shared" si="1"/>
        <v>0</v>
      </c>
      <c r="AT21" s="140">
        <f aca="true" t="shared" si="16" ref="AT21:AW21">AL21+AC21-X21</f>
        <v>0</v>
      </c>
      <c r="AU21" s="140">
        <f t="shared" si="16"/>
        <v>0</v>
      </c>
      <c r="AV21" s="140">
        <f t="shared" si="16"/>
        <v>0</v>
      </c>
      <c r="AW21" s="140">
        <f t="shared" si="16"/>
        <v>0</v>
      </c>
      <c r="AX21" s="140">
        <f t="shared" si="3"/>
        <v>0</v>
      </c>
    </row>
    <row r="22" spans="1:50" s="69" customFormat="1" ht="21" customHeight="1">
      <c r="A22" s="77" t="s">
        <v>89</v>
      </c>
      <c r="B22" s="95">
        <v>3</v>
      </c>
      <c r="C22" s="95">
        <v>6</v>
      </c>
      <c r="D22" s="100">
        <v>0</v>
      </c>
      <c r="E22" s="93">
        <v>0</v>
      </c>
      <c r="F22" s="93">
        <v>0</v>
      </c>
      <c r="G22" s="93">
        <v>1</v>
      </c>
      <c r="H22" s="93">
        <v>1</v>
      </c>
      <c r="I22" s="93">
        <v>1</v>
      </c>
      <c r="J22" s="95">
        <v>1</v>
      </c>
      <c r="K22" s="93">
        <v>1</v>
      </c>
      <c r="L22" s="93">
        <v>0</v>
      </c>
      <c r="M22" s="95">
        <v>4</v>
      </c>
      <c r="N22" s="93">
        <v>0</v>
      </c>
      <c r="O22" s="93">
        <v>2</v>
      </c>
      <c r="P22" s="93">
        <v>0</v>
      </c>
      <c r="Q22" s="93">
        <v>0</v>
      </c>
      <c r="R22" s="93">
        <v>4</v>
      </c>
      <c r="S22" s="93">
        <v>0</v>
      </c>
      <c r="T22" s="95">
        <v>1</v>
      </c>
      <c r="U22" s="95">
        <v>3</v>
      </c>
      <c r="V22" s="93">
        <v>0</v>
      </c>
      <c r="W22" s="93">
        <v>0</v>
      </c>
      <c r="X22" s="123">
        <v>1.4235</v>
      </c>
      <c r="Y22" s="123">
        <v>1.4235</v>
      </c>
      <c r="Z22" s="123"/>
      <c r="AA22" s="129">
        <v>0</v>
      </c>
      <c r="AB22" s="129"/>
      <c r="AC22" s="129">
        <v>0.2484</v>
      </c>
      <c r="AD22" s="129">
        <v>0.2484</v>
      </c>
      <c r="AE22" s="129"/>
      <c r="AF22" s="129">
        <v>0</v>
      </c>
      <c r="AG22" s="129"/>
      <c r="AH22" s="129"/>
      <c r="AJ22" s="93">
        <v>2</v>
      </c>
      <c r="AK22" s="93">
        <v>3</v>
      </c>
      <c r="AL22" s="136">
        <v>1.1751</v>
      </c>
      <c r="AM22" s="136">
        <v>1.1751</v>
      </c>
      <c r="AN22" s="136"/>
      <c r="AO22" s="136">
        <v>0</v>
      </c>
      <c r="AP22" s="136"/>
      <c r="AR22" s="140">
        <f t="shared" si="0"/>
        <v>0</v>
      </c>
      <c r="AS22" s="140">
        <f t="shared" si="1"/>
        <v>0</v>
      </c>
      <c r="AT22" s="140">
        <f aca="true" t="shared" si="17" ref="AT22:AW22">AL22+AC22-X22</f>
        <v>0</v>
      </c>
      <c r="AU22" s="140">
        <f t="shared" si="17"/>
        <v>0</v>
      </c>
      <c r="AV22" s="140">
        <f t="shared" si="17"/>
        <v>0</v>
      </c>
      <c r="AW22" s="140">
        <f t="shared" si="17"/>
        <v>0</v>
      </c>
      <c r="AX22" s="140">
        <f t="shared" si="3"/>
        <v>0</v>
      </c>
    </row>
    <row r="23" spans="1:50" s="69" customFormat="1" ht="21" customHeight="1">
      <c r="A23" s="77" t="s">
        <v>90</v>
      </c>
      <c r="B23" s="101">
        <f>SUM(B8:B22)</f>
        <v>3790</v>
      </c>
      <c r="C23" s="101">
        <f aca="true" t="shared" si="18" ref="C23:AH23">SUM(C8:C22)</f>
        <v>7154</v>
      </c>
      <c r="D23" s="101">
        <f t="shared" si="18"/>
        <v>665</v>
      </c>
      <c r="E23" s="101">
        <f t="shared" si="18"/>
        <v>1306</v>
      </c>
      <c r="F23" s="101">
        <f t="shared" si="18"/>
        <v>2866</v>
      </c>
      <c r="G23" s="101">
        <f t="shared" si="18"/>
        <v>1229</v>
      </c>
      <c r="H23" s="101">
        <f t="shared" si="18"/>
        <v>1534</v>
      </c>
      <c r="I23" s="101">
        <f t="shared" si="18"/>
        <v>2860</v>
      </c>
      <c r="J23" s="101">
        <f t="shared" si="18"/>
        <v>1148</v>
      </c>
      <c r="K23" s="101">
        <f t="shared" si="18"/>
        <v>1618</v>
      </c>
      <c r="L23" s="101">
        <f t="shared" si="18"/>
        <v>1190</v>
      </c>
      <c r="M23" s="101">
        <f t="shared" si="18"/>
        <v>3198</v>
      </c>
      <c r="N23" s="101">
        <f t="shared" si="18"/>
        <v>1597</v>
      </c>
      <c r="O23" s="101">
        <f t="shared" si="18"/>
        <v>3805</v>
      </c>
      <c r="P23" s="101">
        <f t="shared" si="18"/>
        <v>0</v>
      </c>
      <c r="Q23" s="101">
        <f t="shared" si="18"/>
        <v>0</v>
      </c>
      <c r="R23" s="101">
        <f t="shared" si="18"/>
        <v>1420</v>
      </c>
      <c r="S23" s="101">
        <f t="shared" si="18"/>
        <v>332</v>
      </c>
      <c r="T23" s="101">
        <f t="shared" si="18"/>
        <v>45</v>
      </c>
      <c r="U23" s="101">
        <f t="shared" si="18"/>
        <v>83</v>
      </c>
      <c r="V23" s="101">
        <f t="shared" si="18"/>
        <v>13</v>
      </c>
      <c r="W23" s="101">
        <f t="shared" si="18"/>
        <v>21</v>
      </c>
      <c r="X23" s="101">
        <f t="shared" si="18"/>
        <v>2806.3109</v>
      </c>
      <c r="Y23" s="101">
        <f t="shared" si="18"/>
        <v>2794.8877999999995</v>
      </c>
      <c r="Z23" s="101">
        <f t="shared" si="18"/>
        <v>0</v>
      </c>
      <c r="AA23" s="101">
        <f t="shared" si="18"/>
        <v>12.14</v>
      </c>
      <c r="AB23" s="101">
        <f t="shared" si="18"/>
        <v>-0.7168999999999999</v>
      </c>
      <c r="AC23" s="101">
        <f t="shared" si="18"/>
        <v>372.45329999999996</v>
      </c>
      <c r="AD23" s="101">
        <f t="shared" si="18"/>
        <v>370.9033</v>
      </c>
      <c r="AE23" s="101">
        <f t="shared" si="18"/>
        <v>0</v>
      </c>
      <c r="AF23" s="101">
        <f t="shared" si="18"/>
        <v>1.5500000000000003</v>
      </c>
      <c r="AG23" s="101">
        <f t="shared" si="18"/>
        <v>0</v>
      </c>
      <c r="AH23" s="101">
        <f>AC23/C23*10000</f>
        <v>520.6224489795918</v>
      </c>
      <c r="AJ23" s="101">
        <v>3758</v>
      </c>
      <c r="AK23" s="101">
        <v>7092</v>
      </c>
      <c r="AL23" s="101">
        <v>2433.8576</v>
      </c>
      <c r="AM23" s="101">
        <v>2423.9844999999996</v>
      </c>
      <c r="AN23" s="101">
        <v>0</v>
      </c>
      <c r="AO23" s="101">
        <v>10.59</v>
      </c>
      <c r="AP23" s="101">
        <v>-0.7168999999999999</v>
      </c>
      <c r="AR23" s="140">
        <f t="shared" si="0"/>
        <v>0</v>
      </c>
      <c r="AS23" s="140">
        <f t="shared" si="1"/>
        <v>0</v>
      </c>
      <c r="AT23" s="140">
        <f aca="true" t="shared" si="19" ref="AT23:AW23">AL23+AC23-X23</f>
        <v>0</v>
      </c>
      <c r="AU23" s="140">
        <f t="shared" si="19"/>
        <v>0</v>
      </c>
      <c r="AV23" s="140">
        <f t="shared" si="19"/>
        <v>0</v>
      </c>
      <c r="AW23" s="140">
        <f t="shared" si="19"/>
        <v>0</v>
      </c>
      <c r="AX23" s="140">
        <f t="shared" si="3"/>
        <v>0</v>
      </c>
    </row>
    <row r="24" spans="1:50" s="69" customFormat="1" ht="30" customHeight="1">
      <c r="A24" s="102" t="s">
        <v>54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J24" s="139"/>
      <c r="AK24" s="139"/>
      <c r="AL24" s="139"/>
      <c r="AM24" s="139"/>
      <c r="AN24" s="139"/>
      <c r="AO24" s="139"/>
      <c r="AP24" s="139"/>
      <c r="AR24"/>
      <c r="AS24"/>
      <c r="AT24"/>
      <c r="AU24"/>
      <c r="AV24"/>
      <c r="AW24"/>
      <c r="AX24"/>
    </row>
    <row r="25" spans="1:50" s="69" customFormat="1" ht="21.75" customHeight="1">
      <c r="A25" s="102" t="s">
        <v>55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J25" s="139"/>
      <c r="AK25" s="139"/>
      <c r="AL25" s="139"/>
      <c r="AM25" s="139"/>
      <c r="AN25" s="139"/>
      <c r="AO25" s="139"/>
      <c r="AP25" s="139"/>
      <c r="AR25"/>
      <c r="AS25"/>
      <c r="AT25"/>
      <c r="AU25"/>
      <c r="AV25"/>
      <c r="AW25"/>
      <c r="AX25"/>
    </row>
    <row r="26" spans="1:34" ht="60.75" customHeight="1">
      <c r="A26" s="103" t="s">
        <v>56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</sheetData>
  <sheetProtection/>
  <mergeCells count="28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25:AH25"/>
    <mergeCell ref="A26:AH26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">
      <selection activeCell="R13" sqref="R13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0" width="9.00390625" style="3" customWidth="1"/>
    <col min="31" max="31" width="10.125" style="3" customWidth="1"/>
    <col min="32" max="32" width="9.75390625" style="3" customWidth="1"/>
    <col min="33" max="33" width="9.875" style="3" customWidth="1"/>
    <col min="34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7.7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61</v>
      </c>
      <c r="B3" s="8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8"/>
      <c r="S3" s="39" t="s">
        <v>63</v>
      </c>
      <c r="T3" s="39"/>
      <c r="U3" s="39"/>
      <c r="V3" s="39"/>
      <c r="W3" s="39"/>
      <c r="X3" s="39"/>
      <c r="Y3" s="39"/>
      <c r="Z3" s="39"/>
      <c r="AA3" s="39"/>
      <c r="AB3" s="55" t="s">
        <v>64</v>
      </c>
      <c r="AC3" s="55" t="s">
        <v>65</v>
      </c>
      <c r="AJ3" s="62" t="s">
        <v>65</v>
      </c>
      <c r="AN3" s="3"/>
      <c r="AO3" s="3"/>
      <c r="AP3" s="3"/>
      <c r="AQ3" s="62" t="s">
        <v>65</v>
      </c>
    </row>
    <row r="4" spans="1:43" ht="13.5" customHeight="1">
      <c r="A4" s="7"/>
      <c r="B4" s="7" t="s">
        <v>66</v>
      </c>
      <c r="C4" s="7" t="s">
        <v>67</v>
      </c>
      <c r="D4" s="7"/>
      <c r="E4" s="7"/>
      <c r="F4" s="7"/>
      <c r="G4" s="7"/>
      <c r="H4" s="7"/>
      <c r="I4" s="7" t="s">
        <v>68</v>
      </c>
      <c r="J4" s="7"/>
      <c r="K4" s="7"/>
      <c r="L4" s="7"/>
      <c r="M4" s="7"/>
      <c r="N4" s="7"/>
      <c r="O4" s="7" t="s">
        <v>69</v>
      </c>
      <c r="P4" s="7"/>
      <c r="Q4" s="7"/>
      <c r="R4" s="7"/>
      <c r="S4" s="40" t="s">
        <v>70</v>
      </c>
      <c r="T4" s="41"/>
      <c r="U4" s="41"/>
      <c r="V4" s="41"/>
      <c r="W4" s="42"/>
      <c r="X4" s="40" t="s">
        <v>71</v>
      </c>
      <c r="Y4" s="41"/>
      <c r="Z4" s="41"/>
      <c r="AA4" s="7" t="s">
        <v>72</v>
      </c>
      <c r="AB4" s="55"/>
      <c r="AC4" s="55"/>
      <c r="AE4" s="40" t="s">
        <v>70</v>
      </c>
      <c r="AF4" s="41"/>
      <c r="AG4" s="41"/>
      <c r="AH4" s="41"/>
      <c r="AI4" s="42"/>
      <c r="AJ4" s="62"/>
      <c r="AL4" s="40" t="s">
        <v>70</v>
      </c>
      <c r="AM4" s="41"/>
      <c r="AN4" s="41"/>
      <c r="AO4" s="41"/>
      <c r="AP4" s="42"/>
      <c r="AQ4" s="62"/>
    </row>
    <row r="5" spans="1:43" ht="18.75" customHeight="1">
      <c r="A5" s="7"/>
      <c r="B5" s="7"/>
      <c r="C5" s="7" t="s">
        <v>73</v>
      </c>
      <c r="D5" s="7"/>
      <c r="E5" s="7"/>
      <c r="F5" s="7" t="s">
        <v>74</v>
      </c>
      <c r="G5" s="7"/>
      <c r="H5" s="7"/>
      <c r="I5" s="7" t="s">
        <v>73</v>
      </c>
      <c r="J5" s="7"/>
      <c r="K5" s="7"/>
      <c r="L5" s="7" t="s">
        <v>74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9" t="s">
        <v>66</v>
      </c>
      <c r="T5" s="43" t="s">
        <v>75</v>
      </c>
      <c r="U5" s="43" t="s">
        <v>76</v>
      </c>
      <c r="V5" s="43" t="s">
        <v>77</v>
      </c>
      <c r="W5" s="43" t="s">
        <v>78</v>
      </c>
      <c r="X5" s="43" t="s">
        <v>66</v>
      </c>
      <c r="Y5" s="43" t="s">
        <v>75</v>
      </c>
      <c r="Z5" s="43" t="s">
        <v>76</v>
      </c>
      <c r="AA5" s="7"/>
      <c r="AB5" s="55"/>
      <c r="AC5" s="55"/>
      <c r="AE5" s="39" t="s">
        <v>66</v>
      </c>
      <c r="AF5" s="43" t="s">
        <v>75</v>
      </c>
      <c r="AG5" s="43" t="s">
        <v>76</v>
      </c>
      <c r="AH5" s="43" t="s">
        <v>98</v>
      </c>
      <c r="AI5" s="43" t="s">
        <v>78</v>
      </c>
      <c r="AJ5" s="62"/>
      <c r="AL5" s="39" t="s">
        <v>66</v>
      </c>
      <c r="AM5" s="43" t="s">
        <v>75</v>
      </c>
      <c r="AN5" s="43" t="s">
        <v>76</v>
      </c>
      <c r="AO5" s="43" t="s">
        <v>98</v>
      </c>
      <c r="AP5" s="43" t="s">
        <v>78</v>
      </c>
      <c r="AQ5" s="62"/>
    </row>
    <row r="6" spans="1:43" ht="27" customHeight="1">
      <c r="A6" s="7"/>
      <c r="B6" s="7"/>
      <c r="C6" s="7" t="s">
        <v>79</v>
      </c>
      <c r="D6" s="7" t="s">
        <v>80</v>
      </c>
      <c r="E6" s="7" t="s">
        <v>81</v>
      </c>
      <c r="F6" s="7" t="s">
        <v>79</v>
      </c>
      <c r="G6" s="7" t="s">
        <v>80</v>
      </c>
      <c r="H6" s="7" t="s">
        <v>81</v>
      </c>
      <c r="I6" s="7" t="s">
        <v>79</v>
      </c>
      <c r="J6" s="7" t="s">
        <v>80</v>
      </c>
      <c r="K6" s="7" t="s">
        <v>81</v>
      </c>
      <c r="L6" s="7" t="s">
        <v>79</v>
      </c>
      <c r="M6" s="7" t="s">
        <v>80</v>
      </c>
      <c r="N6" s="7" t="s">
        <v>81</v>
      </c>
      <c r="O6" s="7"/>
      <c r="P6" s="7"/>
      <c r="Q6" s="7"/>
      <c r="R6" s="7"/>
      <c r="S6" s="39"/>
      <c r="T6" s="43"/>
      <c r="U6" s="43"/>
      <c r="V6" s="43"/>
      <c r="W6" s="43"/>
      <c r="X6" s="43"/>
      <c r="Y6" s="43"/>
      <c r="Z6" s="43"/>
      <c r="AA6" s="7"/>
      <c r="AB6" s="55"/>
      <c r="AC6" s="55"/>
      <c r="AE6" s="39"/>
      <c r="AF6" s="43"/>
      <c r="AG6" s="43"/>
      <c r="AH6" s="43"/>
      <c r="AI6" s="43"/>
      <c r="AJ6" s="62"/>
      <c r="AL6" s="39"/>
      <c r="AM6" s="43"/>
      <c r="AN6" s="43"/>
      <c r="AO6" s="43"/>
      <c r="AP6" s="43"/>
      <c r="AQ6" s="62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4" t="s">
        <v>41</v>
      </c>
      <c r="T7" s="44" t="s">
        <v>41</v>
      </c>
      <c r="U7" s="44" t="s">
        <v>41</v>
      </c>
      <c r="V7" s="44" t="s">
        <v>41</v>
      </c>
      <c r="W7" s="44" t="s">
        <v>41</v>
      </c>
      <c r="X7" s="44" t="s">
        <v>41</v>
      </c>
      <c r="Y7" s="44" t="s">
        <v>41</v>
      </c>
      <c r="Z7" s="44" t="s">
        <v>41</v>
      </c>
      <c r="AA7" s="10" t="s">
        <v>42</v>
      </c>
      <c r="AB7" s="44" t="s">
        <v>41</v>
      </c>
      <c r="AC7" s="44" t="s">
        <v>41</v>
      </c>
      <c r="AE7" s="44" t="s">
        <v>41</v>
      </c>
      <c r="AF7" s="44" t="s">
        <v>41</v>
      </c>
      <c r="AG7" s="44" t="s">
        <v>41</v>
      </c>
      <c r="AH7" s="44" t="s">
        <v>41</v>
      </c>
      <c r="AI7" s="44" t="s">
        <v>41</v>
      </c>
      <c r="AJ7" s="63" t="s">
        <v>41</v>
      </c>
      <c r="AL7" s="44" t="s">
        <v>41</v>
      </c>
      <c r="AM7" s="44" t="s">
        <v>41</v>
      </c>
      <c r="AN7" s="44" t="s">
        <v>41</v>
      </c>
      <c r="AO7" s="44" t="s">
        <v>41</v>
      </c>
      <c r="AP7" s="44" t="s">
        <v>41</v>
      </c>
      <c r="AQ7" s="63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64">
        <v>28</v>
      </c>
      <c r="AL8" s="65">
        <v>18</v>
      </c>
      <c r="AM8" s="65">
        <v>19</v>
      </c>
      <c r="AN8" s="65">
        <v>20</v>
      </c>
      <c r="AO8" s="65">
        <v>21</v>
      </c>
      <c r="AP8" s="65">
        <v>22</v>
      </c>
      <c r="AQ8" s="67">
        <v>28</v>
      </c>
    </row>
    <row r="9" spans="1:43" s="1" customFormat="1" ht="30" customHeight="1">
      <c r="A9" s="14" t="s">
        <v>82</v>
      </c>
      <c r="B9" s="15">
        <v>36</v>
      </c>
      <c r="C9" s="16">
        <v>2</v>
      </c>
      <c r="D9" s="16">
        <v>10</v>
      </c>
      <c r="E9" s="17">
        <v>2</v>
      </c>
      <c r="F9" s="17">
        <v>0</v>
      </c>
      <c r="G9" s="17">
        <v>0</v>
      </c>
      <c r="H9" s="17">
        <v>0</v>
      </c>
      <c r="I9" s="17">
        <v>7</v>
      </c>
      <c r="J9" s="17">
        <v>3</v>
      </c>
      <c r="K9" s="17">
        <v>4</v>
      </c>
      <c r="L9" s="17">
        <v>0</v>
      </c>
      <c r="M9" s="17">
        <v>5</v>
      </c>
      <c r="N9" s="17">
        <v>3</v>
      </c>
      <c r="O9" s="17">
        <v>4</v>
      </c>
      <c r="P9" s="17">
        <v>19</v>
      </c>
      <c r="Q9" s="17">
        <v>0</v>
      </c>
      <c r="R9" s="45">
        <v>25</v>
      </c>
      <c r="S9" s="46">
        <v>46.0605</v>
      </c>
      <c r="T9" s="46">
        <v>33.5967</v>
      </c>
      <c r="U9" s="46">
        <v>12.4638</v>
      </c>
      <c r="V9" s="46">
        <v>0</v>
      </c>
      <c r="W9" s="46">
        <v>0</v>
      </c>
      <c r="X9" s="46">
        <v>5.8862</v>
      </c>
      <c r="Y9" s="46">
        <v>4.0868</v>
      </c>
      <c r="Z9" s="46">
        <v>1.7994</v>
      </c>
      <c r="AA9" s="53">
        <v>1635</v>
      </c>
      <c r="AB9" s="53">
        <v>0</v>
      </c>
      <c r="AC9" s="53">
        <v>0</v>
      </c>
      <c r="AE9" s="53">
        <v>40.1743</v>
      </c>
      <c r="AF9" s="53">
        <v>29.5099</v>
      </c>
      <c r="AG9" s="53">
        <v>10.6644</v>
      </c>
      <c r="AH9" s="53">
        <v>0</v>
      </c>
      <c r="AI9" s="53">
        <v>0</v>
      </c>
      <c r="AJ9" s="53">
        <v>0</v>
      </c>
      <c r="AL9" s="66">
        <f aca="true" t="shared" si="0" ref="AL9:AN9">AE9+X9-S9</f>
        <v>0</v>
      </c>
      <c r="AM9" s="66">
        <f t="shared" si="0"/>
        <v>0</v>
      </c>
      <c r="AN9" s="66">
        <f t="shared" si="0"/>
        <v>0</v>
      </c>
      <c r="AO9" s="66"/>
      <c r="AP9" s="66">
        <f aca="true" t="shared" si="1" ref="AP9:AP24">AI9-W9</f>
        <v>0</v>
      </c>
      <c r="AQ9" s="66">
        <f aca="true" t="shared" si="2" ref="AQ9:AQ24">AJ9+AB9-AC9</f>
        <v>0</v>
      </c>
    </row>
    <row r="10" spans="1:43" s="1" customFormat="1" ht="30" customHeight="1">
      <c r="A10" s="14" t="s">
        <v>83</v>
      </c>
      <c r="B10" s="18">
        <v>107</v>
      </c>
      <c r="C10" s="17">
        <v>2</v>
      </c>
      <c r="D10" s="17">
        <v>2</v>
      </c>
      <c r="E10" s="17"/>
      <c r="F10" s="17">
        <v>0</v>
      </c>
      <c r="G10" s="17">
        <v>0</v>
      </c>
      <c r="H10" s="17">
        <v>0</v>
      </c>
      <c r="I10" s="17">
        <v>36</v>
      </c>
      <c r="J10" s="17">
        <v>44</v>
      </c>
      <c r="K10" s="17">
        <v>3</v>
      </c>
      <c r="L10" s="17">
        <v>1</v>
      </c>
      <c r="M10" s="17">
        <v>16</v>
      </c>
      <c r="N10" s="17">
        <v>3</v>
      </c>
      <c r="O10" s="17">
        <v>3</v>
      </c>
      <c r="P10" s="17">
        <v>72</v>
      </c>
      <c r="Q10" s="17">
        <v>0</v>
      </c>
      <c r="R10" s="19">
        <v>47</v>
      </c>
      <c r="S10" s="46">
        <v>112.9288</v>
      </c>
      <c r="T10" s="46">
        <v>86.9319</v>
      </c>
      <c r="U10" s="46">
        <v>25.9969</v>
      </c>
      <c r="V10" s="46"/>
      <c r="W10" s="46"/>
      <c r="X10" s="46">
        <v>16.151</v>
      </c>
      <c r="Y10" s="46">
        <v>11.8711</v>
      </c>
      <c r="Z10" s="46">
        <v>4.2799</v>
      </c>
      <c r="AA10" s="53"/>
      <c r="AB10" s="53"/>
      <c r="AC10" s="53"/>
      <c r="AE10" s="53">
        <v>96.7778</v>
      </c>
      <c r="AF10" s="53">
        <v>75.0608</v>
      </c>
      <c r="AG10" s="53">
        <v>21.717</v>
      </c>
      <c r="AH10" s="53"/>
      <c r="AI10" s="53"/>
      <c r="AJ10" s="53"/>
      <c r="AL10" s="66">
        <f aca="true" t="shared" si="3" ref="AL10:AN10">AE10+X10-S10</f>
        <v>0</v>
      </c>
      <c r="AM10" s="66">
        <f t="shared" si="3"/>
        <v>0</v>
      </c>
      <c r="AN10" s="66">
        <f t="shared" si="3"/>
        <v>0</v>
      </c>
      <c r="AO10" s="66"/>
      <c r="AP10" s="66">
        <f t="shared" si="1"/>
        <v>0</v>
      </c>
      <c r="AQ10" s="66">
        <f t="shared" si="2"/>
        <v>0</v>
      </c>
    </row>
    <row r="11" spans="1:43" s="1" customFormat="1" ht="30" customHeight="1">
      <c r="A11" s="14" t="s">
        <v>84</v>
      </c>
      <c r="B11" s="15">
        <v>59</v>
      </c>
      <c r="C11" s="19"/>
      <c r="D11" s="17">
        <v>1</v>
      </c>
      <c r="E11" s="17"/>
      <c r="F11" s="17"/>
      <c r="G11" s="17"/>
      <c r="H11" s="17"/>
      <c r="I11" s="19">
        <v>24</v>
      </c>
      <c r="J11" s="19">
        <v>24</v>
      </c>
      <c r="K11" s="19">
        <v>0</v>
      </c>
      <c r="L11" s="19">
        <v>4</v>
      </c>
      <c r="M11" s="19">
        <v>5</v>
      </c>
      <c r="N11" s="19">
        <v>1</v>
      </c>
      <c r="O11" s="19">
        <v>3</v>
      </c>
      <c r="P11" s="19">
        <v>45</v>
      </c>
      <c r="Q11" s="19">
        <v>0</v>
      </c>
      <c r="R11" s="19">
        <v>27</v>
      </c>
      <c r="S11" s="46">
        <v>62.4049</v>
      </c>
      <c r="T11" s="46">
        <v>49.5132</v>
      </c>
      <c r="U11" s="46">
        <v>12.891700000000002</v>
      </c>
      <c r="V11" s="46">
        <v>0</v>
      </c>
      <c r="W11" s="46">
        <v>0</v>
      </c>
      <c r="X11" s="46">
        <v>8.5027</v>
      </c>
      <c r="Y11" s="46">
        <v>6.4707</v>
      </c>
      <c r="Z11" s="46">
        <v>2.032</v>
      </c>
      <c r="AA11" s="53">
        <v>1441.14</v>
      </c>
      <c r="AB11" s="53">
        <v>0</v>
      </c>
      <c r="AC11" s="53">
        <v>0</v>
      </c>
      <c r="AE11" s="53">
        <v>53.9022</v>
      </c>
      <c r="AF11" s="53">
        <v>43.0425</v>
      </c>
      <c r="AG11" s="53">
        <v>10.859700000000002</v>
      </c>
      <c r="AH11" s="53">
        <v>0</v>
      </c>
      <c r="AI11" s="53">
        <v>0</v>
      </c>
      <c r="AJ11" s="53">
        <v>0</v>
      </c>
      <c r="AL11" s="66">
        <f aca="true" t="shared" si="4" ref="AL11:AN11">AE11+X11-S11</f>
        <v>0</v>
      </c>
      <c r="AM11" s="66">
        <f t="shared" si="4"/>
        <v>0</v>
      </c>
      <c r="AN11" s="66">
        <f t="shared" si="4"/>
        <v>0</v>
      </c>
      <c r="AO11" s="66"/>
      <c r="AP11" s="66">
        <f t="shared" si="1"/>
        <v>0</v>
      </c>
      <c r="AQ11" s="66">
        <f t="shared" si="2"/>
        <v>0</v>
      </c>
    </row>
    <row r="12" spans="1:43" s="1" customFormat="1" ht="30" customHeight="1">
      <c r="A12" s="14" t="s">
        <v>85</v>
      </c>
      <c r="B12" s="20">
        <v>66</v>
      </c>
      <c r="C12" s="21">
        <v>0</v>
      </c>
      <c r="D12" s="21">
        <v>3</v>
      </c>
      <c r="E12" s="21">
        <v>0</v>
      </c>
      <c r="F12" s="21">
        <v>0</v>
      </c>
      <c r="G12" s="21">
        <v>0</v>
      </c>
      <c r="H12" s="21">
        <v>0</v>
      </c>
      <c r="I12" s="35">
        <v>16</v>
      </c>
      <c r="J12" s="35">
        <v>19</v>
      </c>
      <c r="K12" s="35">
        <v>7</v>
      </c>
      <c r="L12" s="35">
        <v>7</v>
      </c>
      <c r="M12" s="21">
        <v>13</v>
      </c>
      <c r="N12" s="21">
        <v>1</v>
      </c>
      <c r="O12" s="21">
        <v>0</v>
      </c>
      <c r="P12" s="35">
        <v>43</v>
      </c>
      <c r="Q12" s="21">
        <v>0</v>
      </c>
      <c r="R12" s="35">
        <v>40</v>
      </c>
      <c r="S12" s="47">
        <v>81.2222</v>
      </c>
      <c r="T12" s="47">
        <v>60.4574</v>
      </c>
      <c r="U12" s="47">
        <v>20.7648</v>
      </c>
      <c r="V12" s="47">
        <v>0</v>
      </c>
      <c r="W12" s="47"/>
      <c r="X12" s="47">
        <v>10.8632</v>
      </c>
      <c r="Y12" s="47">
        <v>7.9548</v>
      </c>
      <c r="Z12" s="47">
        <v>2.9084</v>
      </c>
      <c r="AA12" s="56">
        <v>1645.939393939394</v>
      </c>
      <c r="AB12" s="56">
        <v>0</v>
      </c>
      <c r="AC12" s="56">
        <v>0</v>
      </c>
      <c r="AE12" s="53">
        <v>70.359</v>
      </c>
      <c r="AF12" s="53">
        <v>52.5026</v>
      </c>
      <c r="AG12" s="53">
        <v>17.8564</v>
      </c>
      <c r="AH12" s="53">
        <v>0</v>
      </c>
      <c r="AI12" s="53"/>
      <c r="AJ12" s="53">
        <v>0</v>
      </c>
      <c r="AL12" s="66">
        <f aca="true" t="shared" si="5" ref="AL12:AN12">AE12+X12-S12</f>
        <v>0</v>
      </c>
      <c r="AM12" s="66">
        <f t="shared" si="5"/>
        <v>0</v>
      </c>
      <c r="AN12" s="66">
        <f t="shared" si="5"/>
        <v>0</v>
      </c>
      <c r="AO12" s="66"/>
      <c r="AP12" s="66">
        <f t="shared" si="1"/>
        <v>0</v>
      </c>
      <c r="AQ12" s="66">
        <f t="shared" si="2"/>
        <v>0</v>
      </c>
    </row>
    <row r="13" spans="1:43" s="1" customFormat="1" ht="30" customHeight="1">
      <c r="A13" s="14" t="s">
        <v>91</v>
      </c>
      <c r="B13" s="15">
        <v>71</v>
      </c>
      <c r="C13" s="17"/>
      <c r="D13" s="17"/>
      <c r="E13" s="17"/>
      <c r="F13" s="17"/>
      <c r="G13" s="17"/>
      <c r="H13" s="17"/>
      <c r="I13" s="17">
        <v>15</v>
      </c>
      <c r="J13" s="19">
        <v>40</v>
      </c>
      <c r="K13" s="19">
        <v>3</v>
      </c>
      <c r="L13" s="17">
        <v>2</v>
      </c>
      <c r="M13" s="19">
        <v>11</v>
      </c>
      <c r="N13" s="17">
        <v>0</v>
      </c>
      <c r="O13" s="17">
        <v>6</v>
      </c>
      <c r="P13" s="17">
        <v>42</v>
      </c>
      <c r="Q13" s="19">
        <v>1</v>
      </c>
      <c r="R13" s="19">
        <v>29</v>
      </c>
      <c r="S13" s="46">
        <v>80.4169</v>
      </c>
      <c r="T13" s="46">
        <v>61.1979</v>
      </c>
      <c r="U13" s="46">
        <v>19.219</v>
      </c>
      <c r="V13" s="46"/>
      <c r="W13" s="46"/>
      <c r="X13" s="46">
        <v>10.8234</v>
      </c>
      <c r="Y13" s="46">
        <v>7.8573</v>
      </c>
      <c r="Z13" s="46">
        <v>2.9661</v>
      </c>
      <c r="AA13" s="53"/>
      <c r="AB13" s="53"/>
      <c r="AC13" s="53"/>
      <c r="AE13" s="53">
        <v>69.5935</v>
      </c>
      <c r="AF13" s="53">
        <v>53.3406</v>
      </c>
      <c r="AG13" s="53">
        <v>16.2529</v>
      </c>
      <c r="AH13" s="53"/>
      <c r="AI13" s="53"/>
      <c r="AJ13" s="53"/>
      <c r="AL13" s="66">
        <f aca="true" t="shared" si="6" ref="AL13:AN13">AE13+X13-S13</f>
        <v>0</v>
      </c>
      <c r="AM13" s="66">
        <f t="shared" si="6"/>
        <v>0</v>
      </c>
      <c r="AN13" s="66">
        <f t="shared" si="6"/>
        <v>0</v>
      </c>
      <c r="AO13" s="66"/>
      <c r="AP13" s="66">
        <f t="shared" si="1"/>
        <v>0</v>
      </c>
      <c r="AQ13" s="66">
        <f t="shared" si="2"/>
        <v>0</v>
      </c>
    </row>
    <row r="14" spans="1:43" s="1" customFormat="1" ht="30" customHeight="1">
      <c r="A14" s="14" t="s">
        <v>92</v>
      </c>
      <c r="B14" s="22">
        <v>57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15</v>
      </c>
      <c r="J14" s="29">
        <v>15</v>
      </c>
      <c r="K14" s="23">
        <v>1</v>
      </c>
      <c r="L14" s="23">
        <v>6</v>
      </c>
      <c r="M14" s="29">
        <v>16</v>
      </c>
      <c r="N14" s="23">
        <v>4</v>
      </c>
      <c r="O14" s="36">
        <v>5</v>
      </c>
      <c r="P14" s="36">
        <v>44</v>
      </c>
      <c r="Q14" s="36">
        <v>0</v>
      </c>
      <c r="R14" s="36">
        <v>24</v>
      </c>
      <c r="S14" s="46">
        <v>76.1407</v>
      </c>
      <c r="T14" s="19">
        <v>57.438</v>
      </c>
      <c r="U14" s="19">
        <v>18.7027</v>
      </c>
      <c r="V14" s="19">
        <v>0</v>
      </c>
      <c r="W14" s="19">
        <v>0</v>
      </c>
      <c r="X14" s="19">
        <v>10.1846</v>
      </c>
      <c r="Y14" s="19">
        <v>7.4441</v>
      </c>
      <c r="Z14" s="19">
        <v>2.7405</v>
      </c>
      <c r="AA14" s="57"/>
      <c r="AB14" s="54">
        <v>0</v>
      </c>
      <c r="AC14" s="54">
        <v>0</v>
      </c>
      <c r="AE14" s="58">
        <v>65.9561</v>
      </c>
      <c r="AF14" s="58">
        <v>49.9939</v>
      </c>
      <c r="AG14" s="58">
        <v>15.9622</v>
      </c>
      <c r="AH14" s="58">
        <v>0</v>
      </c>
      <c r="AI14" s="58">
        <v>0</v>
      </c>
      <c r="AJ14" s="58">
        <v>0</v>
      </c>
      <c r="AL14" s="66">
        <f aca="true" t="shared" si="7" ref="AL14:AN14">AE14+X14-S14</f>
        <v>0</v>
      </c>
      <c r="AM14" s="66">
        <f t="shared" si="7"/>
        <v>0</v>
      </c>
      <c r="AN14" s="66">
        <f t="shared" si="7"/>
        <v>0</v>
      </c>
      <c r="AO14" s="66"/>
      <c r="AP14" s="66">
        <f t="shared" si="1"/>
        <v>0</v>
      </c>
      <c r="AQ14" s="66">
        <f t="shared" si="2"/>
        <v>0</v>
      </c>
    </row>
    <row r="15" spans="1:43" s="1" customFormat="1" ht="30" customHeight="1">
      <c r="A15" s="14" t="s">
        <v>93</v>
      </c>
      <c r="B15" s="24">
        <v>45</v>
      </c>
      <c r="C15" s="23"/>
      <c r="D15" s="23"/>
      <c r="E15" s="23"/>
      <c r="F15" s="23"/>
      <c r="G15" s="23"/>
      <c r="H15" s="23"/>
      <c r="I15" s="23">
        <v>26</v>
      </c>
      <c r="J15" s="23">
        <v>7</v>
      </c>
      <c r="K15" s="23">
        <v>4</v>
      </c>
      <c r="L15" s="23"/>
      <c r="M15" s="23">
        <v>5</v>
      </c>
      <c r="N15" s="23">
        <v>3</v>
      </c>
      <c r="O15" s="36">
        <v>1</v>
      </c>
      <c r="P15" s="36">
        <v>29</v>
      </c>
      <c r="Q15" s="36"/>
      <c r="R15" s="48">
        <v>22</v>
      </c>
      <c r="S15" s="46">
        <v>48.5739</v>
      </c>
      <c r="T15" s="19">
        <v>36.3196</v>
      </c>
      <c r="U15" s="19">
        <v>12.2543</v>
      </c>
      <c r="V15" s="19"/>
      <c r="W15" s="19">
        <v>0</v>
      </c>
      <c r="X15" s="19">
        <v>6.6623</v>
      </c>
      <c r="Y15" s="19">
        <v>4.9625</v>
      </c>
      <c r="Z15" s="19">
        <v>1.6998</v>
      </c>
      <c r="AA15" s="57">
        <v>1480.51</v>
      </c>
      <c r="AB15" s="54"/>
      <c r="AC15" s="54">
        <v>0</v>
      </c>
      <c r="AE15" s="58">
        <v>41.9116</v>
      </c>
      <c r="AF15" s="58">
        <v>31.3571</v>
      </c>
      <c r="AG15" s="58">
        <v>10.5545</v>
      </c>
      <c r="AH15" s="58"/>
      <c r="AI15" s="58">
        <v>0</v>
      </c>
      <c r="AJ15" s="58">
        <v>0</v>
      </c>
      <c r="AL15" s="66">
        <f aca="true" t="shared" si="8" ref="AL15:AN15">AE15+X15-S15</f>
        <v>0</v>
      </c>
      <c r="AM15" s="66">
        <f t="shared" si="8"/>
        <v>0</v>
      </c>
      <c r="AN15" s="66">
        <f t="shared" si="8"/>
        <v>0</v>
      </c>
      <c r="AO15" s="66"/>
      <c r="AP15" s="66">
        <f t="shared" si="1"/>
        <v>0</v>
      </c>
      <c r="AQ15" s="66">
        <f t="shared" si="2"/>
        <v>0</v>
      </c>
    </row>
    <row r="16" spans="1:43" s="2" customFormat="1" ht="30" customHeight="1">
      <c r="A16" s="25" t="s">
        <v>94</v>
      </c>
      <c r="B16" s="26">
        <v>55</v>
      </c>
      <c r="C16" s="27"/>
      <c r="D16" s="27"/>
      <c r="E16" s="27"/>
      <c r="F16" s="27"/>
      <c r="G16" s="27"/>
      <c r="H16" s="27"/>
      <c r="I16" s="27">
        <v>32</v>
      </c>
      <c r="J16" s="27">
        <v>10</v>
      </c>
      <c r="K16" s="27">
        <v>2</v>
      </c>
      <c r="L16" s="27">
        <v>4</v>
      </c>
      <c r="M16" s="27">
        <v>5</v>
      </c>
      <c r="N16" s="27">
        <v>2</v>
      </c>
      <c r="O16" s="27"/>
      <c r="P16" s="27">
        <v>39</v>
      </c>
      <c r="Q16" s="27"/>
      <c r="R16" s="27">
        <v>24</v>
      </c>
      <c r="S16" s="46">
        <v>68.9214</v>
      </c>
      <c r="T16" s="49">
        <v>52.5477</v>
      </c>
      <c r="U16" s="49">
        <v>16.3737</v>
      </c>
      <c r="V16" s="49"/>
      <c r="W16" s="49"/>
      <c r="X16" s="49">
        <v>7.9458</v>
      </c>
      <c r="Y16" s="49">
        <v>6.1545</v>
      </c>
      <c r="Z16" s="49">
        <v>1.7913</v>
      </c>
      <c r="AA16" s="57">
        <v>1444.6909090909091</v>
      </c>
      <c r="AB16" s="59"/>
      <c r="AC16" s="59"/>
      <c r="AE16" s="60">
        <v>60.9756</v>
      </c>
      <c r="AF16" s="60">
        <v>46.3932</v>
      </c>
      <c r="AG16" s="60">
        <v>14.5824</v>
      </c>
      <c r="AH16" s="60"/>
      <c r="AI16" s="60"/>
      <c r="AJ16" s="60"/>
      <c r="AL16" s="66">
        <f aca="true" t="shared" si="9" ref="AL16:AN16">AE16+X16-S16</f>
        <v>0</v>
      </c>
      <c r="AM16" s="66">
        <f t="shared" si="9"/>
        <v>0</v>
      </c>
      <c r="AN16" s="66">
        <f t="shared" si="9"/>
        <v>0</v>
      </c>
      <c r="AO16" s="68"/>
      <c r="AP16" s="66">
        <f t="shared" si="1"/>
        <v>0</v>
      </c>
      <c r="AQ16" s="66">
        <f t="shared" si="2"/>
        <v>0</v>
      </c>
    </row>
    <row r="17" spans="1:43" s="1" customFormat="1" ht="30" customHeight="1">
      <c r="A17" s="28" t="s">
        <v>86</v>
      </c>
      <c r="B17" s="22">
        <v>56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37</v>
      </c>
      <c r="J17" s="23">
        <v>3</v>
      </c>
      <c r="K17" s="23">
        <v>1</v>
      </c>
      <c r="L17" s="29">
        <v>3</v>
      </c>
      <c r="M17" s="29">
        <v>8</v>
      </c>
      <c r="N17" s="23">
        <v>2</v>
      </c>
      <c r="O17" s="36">
        <v>2</v>
      </c>
      <c r="P17" s="36">
        <v>41</v>
      </c>
      <c r="Q17" s="36">
        <v>0</v>
      </c>
      <c r="R17" s="36">
        <v>28</v>
      </c>
      <c r="S17" s="46">
        <v>60.3398</v>
      </c>
      <c r="T17" s="19">
        <v>47.6354</v>
      </c>
      <c r="U17" s="19">
        <v>12.7044</v>
      </c>
      <c r="V17" s="19"/>
      <c r="W17" s="19"/>
      <c r="X17" s="19">
        <v>8.1374</v>
      </c>
      <c r="Y17" s="19">
        <v>6.3978</v>
      </c>
      <c r="Z17" s="19">
        <v>1.7396</v>
      </c>
      <c r="AA17" s="57"/>
      <c r="AB17" s="54"/>
      <c r="AC17" s="54"/>
      <c r="AE17" s="58">
        <v>52.2024</v>
      </c>
      <c r="AF17" s="58">
        <v>41.2376</v>
      </c>
      <c r="AG17" s="58">
        <v>10.9648</v>
      </c>
      <c r="AH17" s="58"/>
      <c r="AI17" s="58"/>
      <c r="AJ17" s="58"/>
      <c r="AL17" s="66">
        <f aca="true" t="shared" si="10" ref="AL17:AN17">AE17+X17-S17</f>
        <v>0</v>
      </c>
      <c r="AM17" s="66">
        <f t="shared" si="10"/>
        <v>0</v>
      </c>
      <c r="AN17" s="66">
        <f t="shared" si="10"/>
        <v>0</v>
      </c>
      <c r="AO17" s="66"/>
      <c r="AP17" s="66">
        <f t="shared" si="1"/>
        <v>0</v>
      </c>
      <c r="AQ17" s="66">
        <f t="shared" si="2"/>
        <v>0</v>
      </c>
    </row>
    <row r="18" spans="1:43" s="1" customFormat="1" ht="30" customHeight="1">
      <c r="A18" s="14" t="s">
        <v>95</v>
      </c>
      <c r="B18" s="22">
        <v>57</v>
      </c>
      <c r="C18" s="23"/>
      <c r="D18" s="23"/>
      <c r="E18" s="23"/>
      <c r="F18" s="23"/>
      <c r="G18" s="23"/>
      <c r="H18" s="23"/>
      <c r="I18" s="23">
        <v>34</v>
      </c>
      <c r="J18" s="23">
        <v>0</v>
      </c>
      <c r="K18" s="23">
        <v>0</v>
      </c>
      <c r="L18" s="23">
        <v>17</v>
      </c>
      <c r="M18" s="23">
        <v>0</v>
      </c>
      <c r="N18" s="23">
        <v>6</v>
      </c>
      <c r="O18" s="36">
        <v>1</v>
      </c>
      <c r="P18" s="36">
        <v>50</v>
      </c>
      <c r="Q18" s="36">
        <v>0</v>
      </c>
      <c r="R18" s="50">
        <v>17</v>
      </c>
      <c r="S18" s="46">
        <v>67.4811</v>
      </c>
      <c r="T18" s="19">
        <v>55.351</v>
      </c>
      <c r="U18" s="19">
        <v>12.1301</v>
      </c>
      <c r="V18" s="19"/>
      <c r="W18" s="19"/>
      <c r="X18" s="19">
        <v>8.9814</v>
      </c>
      <c r="Y18" s="19">
        <v>7.2251</v>
      </c>
      <c r="Z18" s="19">
        <v>1.7563</v>
      </c>
      <c r="AA18" s="57">
        <v>1529</v>
      </c>
      <c r="AB18" s="54"/>
      <c r="AC18" s="54"/>
      <c r="AE18" s="58">
        <v>58.4997</v>
      </c>
      <c r="AF18" s="58">
        <v>48.1259</v>
      </c>
      <c r="AG18" s="58">
        <v>10.3738</v>
      </c>
      <c r="AH18" s="58"/>
      <c r="AI18" s="58"/>
      <c r="AJ18" s="58"/>
      <c r="AL18" s="66">
        <f aca="true" t="shared" si="11" ref="AL18:AN18">AE18+X18-S18</f>
        <v>0</v>
      </c>
      <c r="AM18" s="66">
        <f t="shared" si="11"/>
        <v>0</v>
      </c>
      <c r="AN18" s="66">
        <f t="shared" si="11"/>
        <v>0</v>
      </c>
      <c r="AO18" s="66"/>
      <c r="AP18" s="66">
        <f t="shared" si="1"/>
        <v>0</v>
      </c>
      <c r="AQ18" s="66">
        <f t="shared" si="2"/>
        <v>0</v>
      </c>
    </row>
    <row r="19" spans="1:43" s="1" customFormat="1" ht="30" customHeight="1">
      <c r="A19" s="28" t="s">
        <v>87</v>
      </c>
      <c r="B19" s="22">
        <v>97</v>
      </c>
      <c r="C19" s="23">
        <v>0</v>
      </c>
      <c r="D19" s="29">
        <v>1</v>
      </c>
      <c r="E19" s="23">
        <v>0</v>
      </c>
      <c r="F19" s="23">
        <v>0</v>
      </c>
      <c r="G19" s="23">
        <v>0</v>
      </c>
      <c r="H19" s="23">
        <v>0</v>
      </c>
      <c r="I19" s="23">
        <v>38</v>
      </c>
      <c r="J19" s="29">
        <v>24</v>
      </c>
      <c r="K19" s="23">
        <v>10</v>
      </c>
      <c r="L19" s="23">
        <v>5</v>
      </c>
      <c r="M19" s="23">
        <v>13</v>
      </c>
      <c r="N19" s="23">
        <v>6</v>
      </c>
      <c r="O19" s="37">
        <v>2</v>
      </c>
      <c r="P19" s="37">
        <v>16</v>
      </c>
      <c r="Q19" s="37">
        <v>1</v>
      </c>
      <c r="R19" s="51">
        <v>47</v>
      </c>
      <c r="S19" s="46">
        <v>115.90409999999999</v>
      </c>
      <c r="T19" s="19">
        <v>85.5062</v>
      </c>
      <c r="U19" s="19">
        <v>30.3979</v>
      </c>
      <c r="V19" s="19">
        <v>0</v>
      </c>
      <c r="W19" s="19">
        <v>0</v>
      </c>
      <c r="X19" s="19">
        <v>15.310199999999998</v>
      </c>
      <c r="Y19" s="19">
        <v>11.1901</v>
      </c>
      <c r="Z19" s="19">
        <v>4.120099999999999</v>
      </c>
      <c r="AA19" s="57">
        <v>1578.37</v>
      </c>
      <c r="AB19" s="54">
        <v>0</v>
      </c>
      <c r="AC19" s="54">
        <v>0</v>
      </c>
      <c r="AE19" s="58">
        <v>100.59389999999999</v>
      </c>
      <c r="AF19" s="58">
        <v>74.3161</v>
      </c>
      <c r="AG19" s="58">
        <v>26.2778</v>
      </c>
      <c r="AH19" s="58">
        <v>0</v>
      </c>
      <c r="AI19" s="58">
        <v>0</v>
      </c>
      <c r="AJ19" s="58">
        <v>0</v>
      </c>
      <c r="AL19" s="66">
        <f aca="true" t="shared" si="12" ref="AL19:AN19">AE19+X19-S19</f>
        <v>0</v>
      </c>
      <c r="AM19" s="66">
        <f t="shared" si="12"/>
        <v>0</v>
      </c>
      <c r="AN19" s="66">
        <f t="shared" si="12"/>
        <v>0</v>
      </c>
      <c r="AO19" s="66"/>
      <c r="AP19" s="66">
        <f t="shared" si="1"/>
        <v>0</v>
      </c>
      <c r="AQ19" s="66">
        <f t="shared" si="2"/>
        <v>0</v>
      </c>
    </row>
    <row r="20" spans="1:43" s="1" customFormat="1" ht="30" customHeight="1">
      <c r="A20" s="28" t="s">
        <v>96</v>
      </c>
      <c r="B20" s="22">
        <v>57</v>
      </c>
      <c r="C20" s="23"/>
      <c r="D20" s="23"/>
      <c r="E20" s="23"/>
      <c r="F20" s="23"/>
      <c r="G20" s="23"/>
      <c r="H20" s="23"/>
      <c r="I20" s="23">
        <v>22</v>
      </c>
      <c r="J20" s="23">
        <v>15</v>
      </c>
      <c r="K20" s="23">
        <v>1</v>
      </c>
      <c r="L20" s="23">
        <v>8</v>
      </c>
      <c r="M20" s="23">
        <v>9</v>
      </c>
      <c r="N20" s="23">
        <v>2</v>
      </c>
      <c r="O20" s="36">
        <v>2</v>
      </c>
      <c r="P20" s="36">
        <v>39</v>
      </c>
      <c r="Q20" s="36">
        <v>0</v>
      </c>
      <c r="R20" s="48">
        <v>24</v>
      </c>
      <c r="S20" s="46">
        <v>68.649</v>
      </c>
      <c r="T20" s="19">
        <v>53.7324</v>
      </c>
      <c r="U20" s="19">
        <v>14.9166</v>
      </c>
      <c r="V20" s="19"/>
      <c r="W20" s="19"/>
      <c r="X20" s="19">
        <v>9.1067</v>
      </c>
      <c r="Y20" s="19">
        <v>6.9331</v>
      </c>
      <c r="Z20" s="19">
        <v>2.1736</v>
      </c>
      <c r="AA20" s="57"/>
      <c r="AB20" s="54"/>
      <c r="AC20" s="54"/>
      <c r="AE20" s="58">
        <v>59.5423</v>
      </c>
      <c r="AF20" s="58">
        <v>46.7993</v>
      </c>
      <c r="AG20" s="58">
        <v>12.743</v>
      </c>
      <c r="AH20" s="58"/>
      <c r="AI20" s="15"/>
      <c r="AJ20" s="58"/>
      <c r="AL20" s="66">
        <f aca="true" t="shared" si="13" ref="AL20:AN20">AE20+X20-S20</f>
        <v>0</v>
      </c>
      <c r="AM20" s="66">
        <f t="shared" si="13"/>
        <v>0</v>
      </c>
      <c r="AN20" s="66">
        <f t="shared" si="13"/>
        <v>0</v>
      </c>
      <c r="AO20" s="66"/>
      <c r="AP20" s="66">
        <f t="shared" si="1"/>
        <v>0</v>
      </c>
      <c r="AQ20" s="66">
        <f t="shared" si="2"/>
        <v>0</v>
      </c>
    </row>
    <row r="21" spans="1:43" s="1" customFormat="1" ht="30" customHeight="1">
      <c r="A21" s="30" t="s">
        <v>97</v>
      </c>
      <c r="B21" s="15">
        <v>20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6</v>
      </c>
      <c r="J21" s="19">
        <v>7</v>
      </c>
      <c r="K21" s="19">
        <v>0</v>
      </c>
      <c r="L21" s="19">
        <v>2</v>
      </c>
      <c r="M21" s="19">
        <v>4</v>
      </c>
      <c r="N21" s="19">
        <v>1</v>
      </c>
      <c r="O21" s="19">
        <v>0</v>
      </c>
      <c r="P21" s="19">
        <v>13</v>
      </c>
      <c r="Q21" s="19">
        <v>0</v>
      </c>
      <c r="R21" s="19">
        <v>9</v>
      </c>
      <c r="S21" s="46">
        <v>30.0495</v>
      </c>
      <c r="T21" s="19">
        <v>22.1764</v>
      </c>
      <c r="U21" s="19">
        <v>7.8731</v>
      </c>
      <c r="V21" s="19">
        <v>0</v>
      </c>
      <c r="W21" s="19">
        <v>0</v>
      </c>
      <c r="X21" s="19">
        <v>3.3123</v>
      </c>
      <c r="Y21" s="19">
        <v>2.457</v>
      </c>
      <c r="Z21" s="19">
        <v>0.8553</v>
      </c>
      <c r="AA21" s="57">
        <v>1656.15</v>
      </c>
      <c r="AB21" s="54">
        <v>0</v>
      </c>
      <c r="AC21" s="54">
        <v>0</v>
      </c>
      <c r="AE21" s="58">
        <v>26.7372</v>
      </c>
      <c r="AF21" s="58">
        <v>19.7194</v>
      </c>
      <c r="AG21" s="58">
        <v>7.0178</v>
      </c>
      <c r="AH21" s="58">
        <v>0</v>
      </c>
      <c r="AI21" s="58">
        <v>0</v>
      </c>
      <c r="AJ21" s="58">
        <v>0</v>
      </c>
      <c r="AL21" s="66">
        <f aca="true" t="shared" si="14" ref="AL21:AN21">AE21+X21-S21</f>
        <v>0</v>
      </c>
      <c r="AM21" s="66">
        <f t="shared" si="14"/>
        <v>0</v>
      </c>
      <c r="AN21" s="66">
        <f t="shared" si="14"/>
        <v>0</v>
      </c>
      <c r="AO21" s="66"/>
      <c r="AP21" s="66">
        <f t="shared" si="1"/>
        <v>0</v>
      </c>
      <c r="AQ21" s="66">
        <f t="shared" si="2"/>
        <v>0</v>
      </c>
    </row>
    <row r="22" spans="1:43" s="1" customFormat="1" ht="30" customHeight="1">
      <c r="A22" s="14" t="s">
        <v>88</v>
      </c>
      <c r="B22" s="22">
        <v>79</v>
      </c>
      <c r="C22" s="23">
        <v>1</v>
      </c>
      <c r="D22" s="23">
        <v>3</v>
      </c>
      <c r="E22" s="23"/>
      <c r="F22" s="23"/>
      <c r="G22" s="23"/>
      <c r="H22" s="23"/>
      <c r="I22" s="23">
        <v>24</v>
      </c>
      <c r="J22" s="23">
        <v>33</v>
      </c>
      <c r="K22" s="23">
        <v>1</v>
      </c>
      <c r="L22" s="23">
        <v>9</v>
      </c>
      <c r="M22" s="23">
        <v>5</v>
      </c>
      <c r="N22" s="23">
        <v>3</v>
      </c>
      <c r="O22" s="36">
        <v>6</v>
      </c>
      <c r="P22" s="36">
        <v>45</v>
      </c>
      <c r="Q22" s="36"/>
      <c r="R22" s="48">
        <v>46</v>
      </c>
      <c r="S22" s="46">
        <v>82.7795</v>
      </c>
      <c r="T22" s="19">
        <v>64.268</v>
      </c>
      <c r="U22" s="19">
        <v>18.5115</v>
      </c>
      <c r="V22" s="19"/>
      <c r="W22" s="19"/>
      <c r="X22" s="19">
        <v>11.8771</v>
      </c>
      <c r="Y22" s="19">
        <v>8.9277</v>
      </c>
      <c r="Z22" s="19">
        <v>2.9494</v>
      </c>
      <c r="AA22" s="57"/>
      <c r="AB22" s="54"/>
      <c r="AC22" s="54"/>
      <c r="AE22" s="58">
        <v>70.9024</v>
      </c>
      <c r="AF22" s="58">
        <v>55.3403</v>
      </c>
      <c r="AG22" s="58">
        <v>15.5621</v>
      </c>
      <c r="AH22" s="58"/>
      <c r="AI22" s="58"/>
      <c r="AJ22" s="58"/>
      <c r="AL22" s="66">
        <f aca="true" t="shared" si="15" ref="AL22:AN22">AE22+X22-S22</f>
        <v>0</v>
      </c>
      <c r="AM22" s="66">
        <f t="shared" si="15"/>
        <v>0</v>
      </c>
      <c r="AN22" s="66">
        <f t="shared" si="15"/>
        <v>0</v>
      </c>
      <c r="AO22" s="66"/>
      <c r="AP22" s="66">
        <f t="shared" si="1"/>
        <v>0</v>
      </c>
      <c r="AQ22" s="66">
        <f t="shared" si="2"/>
        <v>0</v>
      </c>
    </row>
    <row r="23" spans="1:43" s="1" customFormat="1" ht="30" customHeight="1">
      <c r="A23" s="14" t="s">
        <v>89</v>
      </c>
      <c r="B23" s="22">
        <v>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</v>
      </c>
      <c r="I23" s="24">
        <v>1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15">
        <v>0</v>
      </c>
      <c r="P23" s="15">
        <v>3</v>
      </c>
      <c r="Q23" s="15">
        <v>0</v>
      </c>
      <c r="R23" s="15">
        <v>2</v>
      </c>
      <c r="S23" s="52">
        <v>4.303</v>
      </c>
      <c r="T23" s="15">
        <v>2.9061</v>
      </c>
      <c r="U23" s="15">
        <v>1.3969</v>
      </c>
      <c r="V23" s="15"/>
      <c r="W23" s="15"/>
      <c r="X23" s="15">
        <v>0.5392</v>
      </c>
      <c r="Y23" s="15">
        <v>0.3649</v>
      </c>
      <c r="Z23" s="15">
        <v>0.1743</v>
      </c>
      <c r="AA23" s="57"/>
      <c r="AB23" s="54"/>
      <c r="AC23" s="54"/>
      <c r="AE23" s="58">
        <v>3.7638</v>
      </c>
      <c r="AF23" s="58">
        <v>2.5412</v>
      </c>
      <c r="AG23" s="58">
        <v>1.2226</v>
      </c>
      <c r="AH23" s="58"/>
      <c r="AI23" s="58"/>
      <c r="AJ23" s="58"/>
      <c r="AL23" s="66">
        <f aca="true" t="shared" si="16" ref="AL23:AN23">AE23+X23-S23</f>
        <v>0</v>
      </c>
      <c r="AM23" s="66">
        <f t="shared" si="16"/>
        <v>0</v>
      </c>
      <c r="AN23" s="66">
        <f t="shared" si="16"/>
        <v>0</v>
      </c>
      <c r="AO23" s="66"/>
      <c r="AP23" s="66">
        <f t="shared" si="1"/>
        <v>0</v>
      </c>
      <c r="AQ23" s="66">
        <f t="shared" si="2"/>
        <v>0</v>
      </c>
    </row>
    <row r="24" spans="1:43" s="1" customFormat="1" ht="30" customHeight="1">
      <c r="A24" s="14" t="s">
        <v>99</v>
      </c>
      <c r="B24" s="31">
        <v>8</v>
      </c>
      <c r="C24" s="31"/>
      <c r="D24" s="31"/>
      <c r="E24" s="31"/>
      <c r="F24" s="31">
        <v>3</v>
      </c>
      <c r="G24" s="31">
        <v>4</v>
      </c>
      <c r="H24" s="22">
        <v>1</v>
      </c>
      <c r="I24" s="22"/>
      <c r="J24" s="22"/>
      <c r="K24" s="22"/>
      <c r="L24" s="22"/>
      <c r="M24" s="22"/>
      <c r="N24" s="22"/>
      <c r="O24" s="22">
        <v>1</v>
      </c>
      <c r="P24" s="22">
        <v>0</v>
      </c>
      <c r="Q24" s="22">
        <v>0</v>
      </c>
      <c r="R24" s="22">
        <v>7</v>
      </c>
      <c r="S24" s="53">
        <v>14.7255</v>
      </c>
      <c r="T24" s="54">
        <v>10.8056</v>
      </c>
      <c r="U24" s="54">
        <v>3.9199</v>
      </c>
      <c r="V24" s="54"/>
      <c r="W24" s="54"/>
      <c r="X24" s="54">
        <v>1.8567</v>
      </c>
      <c r="Y24" s="54">
        <v>1.3624</v>
      </c>
      <c r="Z24" s="54">
        <v>0.4943</v>
      </c>
      <c r="AA24" s="57"/>
      <c r="AB24" s="54"/>
      <c r="AC24" s="54"/>
      <c r="AE24" s="58">
        <v>12.8688</v>
      </c>
      <c r="AF24" s="58">
        <v>9.4432</v>
      </c>
      <c r="AG24" s="58">
        <v>3.4256</v>
      </c>
      <c r="AH24" s="58"/>
      <c r="AI24" s="58"/>
      <c r="AJ24" s="58"/>
      <c r="AL24" s="66">
        <f aca="true" t="shared" si="17" ref="AL24:AN24">AE24+X24-S24</f>
        <v>0</v>
      </c>
      <c r="AM24" s="66">
        <f t="shared" si="17"/>
        <v>0</v>
      </c>
      <c r="AN24" s="66">
        <f t="shared" si="17"/>
        <v>0</v>
      </c>
      <c r="AO24" s="66"/>
      <c r="AP24" s="66">
        <f t="shared" si="1"/>
        <v>0</v>
      </c>
      <c r="AQ24" s="66">
        <f t="shared" si="2"/>
        <v>0</v>
      </c>
    </row>
    <row r="25" spans="1:43" ht="30" customHeight="1">
      <c r="A25" s="10" t="s">
        <v>90</v>
      </c>
      <c r="B25" s="32">
        <f>SUM(B9:B24)</f>
        <v>873</v>
      </c>
      <c r="C25" s="32">
        <f aca="true" t="shared" si="18" ref="C25:AC25">SUM(C9:C24)</f>
        <v>7</v>
      </c>
      <c r="D25" s="32">
        <f t="shared" si="18"/>
        <v>20</v>
      </c>
      <c r="E25" s="32">
        <f t="shared" si="18"/>
        <v>2</v>
      </c>
      <c r="F25" s="32">
        <f t="shared" si="18"/>
        <v>3</v>
      </c>
      <c r="G25" s="32">
        <f t="shared" si="18"/>
        <v>4</v>
      </c>
      <c r="H25" s="32">
        <f t="shared" si="18"/>
        <v>2</v>
      </c>
      <c r="I25" s="32">
        <f t="shared" si="18"/>
        <v>333</v>
      </c>
      <c r="J25" s="32">
        <f t="shared" si="18"/>
        <v>245</v>
      </c>
      <c r="K25" s="32">
        <f t="shared" si="18"/>
        <v>37</v>
      </c>
      <c r="L25" s="32">
        <f t="shared" si="18"/>
        <v>68</v>
      </c>
      <c r="M25" s="32">
        <f t="shared" si="18"/>
        <v>115</v>
      </c>
      <c r="N25" s="32">
        <f t="shared" si="18"/>
        <v>37</v>
      </c>
      <c r="O25" s="32">
        <f t="shared" si="18"/>
        <v>36</v>
      </c>
      <c r="P25" s="32">
        <f t="shared" si="18"/>
        <v>540</v>
      </c>
      <c r="Q25" s="32">
        <f t="shared" si="18"/>
        <v>2</v>
      </c>
      <c r="R25" s="32">
        <f t="shared" si="18"/>
        <v>418</v>
      </c>
      <c r="S25" s="32">
        <f t="shared" si="18"/>
        <v>1020.9007999999999</v>
      </c>
      <c r="T25" s="32">
        <f t="shared" si="18"/>
        <v>780.3835000000001</v>
      </c>
      <c r="U25" s="32">
        <f t="shared" si="18"/>
        <v>240.51729999999998</v>
      </c>
      <c r="V25" s="32">
        <f t="shared" si="18"/>
        <v>0</v>
      </c>
      <c r="W25" s="32">
        <f t="shared" si="18"/>
        <v>0</v>
      </c>
      <c r="X25" s="32">
        <f t="shared" si="18"/>
        <v>136.1402</v>
      </c>
      <c r="Y25" s="32">
        <f t="shared" si="18"/>
        <v>101.65989999999998</v>
      </c>
      <c r="Z25" s="32">
        <f t="shared" si="18"/>
        <v>34.4803</v>
      </c>
      <c r="AA25" s="32">
        <f>X25/B25*10000</f>
        <v>1559.4524627720502</v>
      </c>
      <c r="AB25" s="32">
        <f t="shared" si="18"/>
        <v>0</v>
      </c>
      <c r="AC25" s="32">
        <f t="shared" si="18"/>
        <v>0</v>
      </c>
      <c r="AD25" s="4"/>
      <c r="AE25" s="61">
        <v>884.7605999999998</v>
      </c>
      <c r="AF25" s="61">
        <v>678.7235999999999</v>
      </c>
      <c r="AG25" s="61">
        <v>206.03699999999998</v>
      </c>
      <c r="AH25" s="61">
        <v>0</v>
      </c>
      <c r="AI25" s="61">
        <v>0</v>
      </c>
      <c r="AJ25" s="61">
        <v>0</v>
      </c>
      <c r="AK25" s="4"/>
      <c r="AL25" s="66">
        <f>AE25+X25-S25</f>
        <v>0</v>
      </c>
      <c r="AM25" s="66">
        <f aca="true" t="shared" si="19" ref="AM25:AQ25">SUM(AM9:AM24)</f>
        <v>0</v>
      </c>
      <c r="AN25" s="66">
        <f t="shared" si="19"/>
        <v>0</v>
      </c>
      <c r="AO25" s="66">
        <f t="shared" si="19"/>
        <v>0</v>
      </c>
      <c r="AP25" s="66">
        <f t="shared" si="19"/>
        <v>0</v>
      </c>
      <c r="AQ25" s="66">
        <f t="shared" si="19"/>
        <v>0</v>
      </c>
    </row>
    <row r="26" spans="1:27" ht="36.75" customHeight="1">
      <c r="A26" s="33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8" ht="15">
      <c r="D28" s="34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2022-08-19T01:34:00Z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531A3567AFE84BB0A067FB22CF2004E1</vt:lpwstr>
  </property>
</Properties>
</file>