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城市报表" sheetId="1" r:id="rId1"/>
    <sheet name="农村报表" sheetId="2" r:id="rId2"/>
    <sheet name="特困人员" sheetId="3" r:id="rId3"/>
    <sheet name="城市报表 (乡镇)" sheetId="4" r:id="rId4"/>
    <sheet name="农村报表 (乡镇)" sheetId="5" r:id="rId5"/>
    <sheet name="特困人员 (乡镇)" sheetId="6" r:id="rId6"/>
  </sheets>
  <definedNames/>
  <calcPr fullCalcOnLoad="1"/>
</workbook>
</file>

<file path=xl/sharedStrings.xml><?xml version="1.0" encoding="utf-8"?>
<sst xmlns="http://schemas.openxmlformats.org/spreadsheetml/2006/main" count="579" uniqueCount="101">
  <si>
    <t>附件1：</t>
  </si>
  <si>
    <t>城市居民最低生活保障统计表</t>
  </si>
  <si>
    <t>( 2022年4月 ）</t>
  </si>
  <si>
    <t>填报单位:（盖章）</t>
  </si>
  <si>
    <t>签批人:</t>
  </si>
  <si>
    <t xml:space="preserve"> 救助部门审核人：</t>
  </si>
  <si>
    <t>计财部门审核人：</t>
  </si>
  <si>
    <t>填表人:</t>
  </si>
  <si>
    <t>填表日期:2022年4月29日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</si>
  <si>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</si>
  <si>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</si>
  <si>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</si>
  <si>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</si>
  <si>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</si>
  <si>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</si>
  <si>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</si>
  <si>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</t>
    </r>
    <r>
      <rPr>
        <sz val="10"/>
        <rFont val="宋体"/>
        <family val="0"/>
      </rPr>
      <t>当月资金总支出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</si>
  <si>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</si>
  <si>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</si>
  <si>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</si>
  <si>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</si>
  <si>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</si>
  <si>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</si>
  <si>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</si>
  <si>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</si>
  <si>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</si>
  <si>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</si>
  <si>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</si>
  <si>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</si>
  <si>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</si>
  <si>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</si>
  <si>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</si>
  <si>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</si>
  <si>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</si>
  <si>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</si>
  <si>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</si>
  <si>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</si>
  <si>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</si>
  <si>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</si>
  <si>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</si>
  <si>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</si>
  <si>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</si>
  <si>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</si>
  <si>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</si>
  <si>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尤溪县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</si>
  <si>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</si>
  <si>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附件2：</t>
  </si>
  <si>
    <t>农村居民最低生活保障统计表</t>
  </si>
  <si>
    <t xml:space="preserve"> </t>
  </si>
  <si>
    <t xml:space="preserve">计财部门审核人： </t>
  </si>
  <si>
    <t>低保中列为扶贫开发对象</t>
  </si>
  <si>
    <t>1-当月资金总支出</t>
  </si>
  <si>
    <t>户数</t>
  </si>
  <si>
    <t>人数</t>
  </si>
  <si>
    <t>备注：台溪乡3月份1-3月资金总支出多报100元，4月份1-4月资金总支出扣除100元。西城林生枝收回2-3月资金384元*2个月=768元，4月份资金直接在当月扣除了。</t>
  </si>
  <si>
    <r>
      <t>说明：</t>
    </r>
    <r>
      <rPr>
        <sz val="11"/>
        <rFont val="宋体"/>
        <family val="0"/>
      </rPr>
      <t>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</si>
  <si>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特困人员救助供养情况统计表</t>
  </si>
  <si>
    <t>(2022年4月）</t>
  </si>
  <si>
    <t>市、县（区）名称</t>
  </si>
  <si>
    <t>救助供养对象</t>
  </si>
  <si>
    <t>救助供养资金</t>
  </si>
  <si>
    <t>物价补贴</t>
  </si>
  <si>
    <t>物价补贴（累计）</t>
  </si>
  <si>
    <t>总数</t>
  </si>
  <si>
    <t>城市对象</t>
  </si>
  <si>
    <t>农村对象</t>
  </si>
  <si>
    <t>对象类型</t>
  </si>
  <si>
    <t>当年总支出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</si>
  <si>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</si>
  <si>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</si>
  <si>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</si>
  <si>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</si>
  <si>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基本生活支出</t>
  </si>
  <si>
    <t>护理费用支出</t>
  </si>
  <si>
    <t>其他支出（丧葬费）</t>
  </si>
  <si>
    <t>提标补发</t>
  </si>
  <si>
    <t>全自理</t>
  </si>
  <si>
    <t>半护理</t>
  </si>
  <si>
    <t>全护理</t>
  </si>
  <si>
    <t>备注：联合镇1-3月当年总支出-护理费用支出多报25.3044万元，1-4月当年总支出-护理费用支出扣除25.3044万元</t>
  </si>
  <si>
    <r>
      <t>签批人:</t>
    </r>
    <r>
      <rPr>
        <sz val="12"/>
        <rFont val="宋体"/>
        <family val="0"/>
      </rPr>
      <t xml:space="preserve"> </t>
    </r>
  </si>
  <si>
    <r>
      <t xml:space="preserve"> 救助部门审核人：</t>
    </r>
    <r>
      <rPr>
        <sz val="12"/>
        <rFont val="宋体"/>
        <family val="0"/>
      </rPr>
      <t xml:space="preserve"> </t>
    </r>
  </si>
  <si>
    <t>城关镇</t>
  </si>
  <si>
    <t>梅仙镇</t>
  </si>
  <si>
    <t>联合镇</t>
  </si>
  <si>
    <t>西滨镇</t>
  </si>
  <si>
    <t>台溪乡</t>
  </si>
  <si>
    <t>新阳镇</t>
  </si>
  <si>
    <t>西城镇</t>
  </si>
  <si>
    <t>尤溪口镇</t>
  </si>
  <si>
    <t>合计</t>
  </si>
  <si>
    <t>洋中镇</t>
  </si>
  <si>
    <t>汤川乡</t>
  </si>
  <si>
    <t>溪尾乡</t>
  </si>
  <si>
    <t>中仙乡</t>
  </si>
  <si>
    <t>坂面镇</t>
  </si>
  <si>
    <t>管前镇</t>
  </si>
  <si>
    <t>八字桥乡</t>
  </si>
  <si>
    <t>其他支出</t>
  </si>
  <si>
    <t>福利院</t>
  </si>
  <si>
    <t>备注：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</si>
</sst>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7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name val="黑体"/>
      <family val="0"/>
    </font>
    <font>
      <b/>
      <sz val="9"/>
      <name val="宋体"/>
      <family val="0"/>
    </font>
    <font>
      <sz val="14"/>
      <name val="宋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9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2"/>
      <color theme="1"/>
      <name val="黑体"/>
      <family val="0"/>
    </font>
    <font>
      <sz val="12"/>
      <name val="Calibri Light"/>
      <family val="0"/>
    </font>
    <font>
      <sz val="10"/>
      <name val="Calibri Light"/>
      <family val="0"/>
    </font>
    <font>
      <sz val="9"/>
      <name val="Calibri Light"/>
      <family val="0"/>
    </font>
    <font>
      <sz val="10"/>
      <color theme="1"/>
      <name val="Calibri Light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31" fillId="0" borderId="0">
      <alignment/>
      <protection/>
    </xf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</cellStyleXfs>
  <cellXfs count="18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39" applyFont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5" fillId="0" borderId="9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176" fontId="2" fillId="0" borderId="12" xfId="66" applyNumberFormat="1" applyFont="1" applyBorder="1" applyAlignment="1">
      <alignment horizontal="center" vertical="center" wrapText="1"/>
      <protection/>
    </xf>
    <xf numFmtId="0" fontId="63" fillId="0" borderId="9" xfId="65" applyFont="1" applyBorder="1" applyAlignment="1">
      <alignment horizontal="center" vertical="center" wrapText="1"/>
      <protection/>
    </xf>
    <xf numFmtId="0" fontId="64" fillId="33" borderId="9" xfId="66" applyNumberFormat="1" applyFont="1" applyFill="1" applyBorder="1" applyAlignment="1">
      <alignment horizontal="center" vertical="center" wrapText="1"/>
      <protection/>
    </xf>
    <xf numFmtId="49" fontId="64" fillId="33" borderId="9" xfId="66" applyNumberFormat="1" applyFont="1" applyFill="1" applyBorder="1" applyAlignment="1">
      <alignment horizontal="center" vertical="center" wrapText="1"/>
      <protection/>
    </xf>
    <xf numFmtId="0" fontId="65" fillId="33" borderId="9" xfId="66" applyNumberFormat="1" applyFont="1" applyFill="1" applyBorder="1" applyAlignment="1">
      <alignment horizontal="center" vertical="center" wrapText="1"/>
      <protection/>
    </xf>
    <xf numFmtId="49" fontId="65" fillId="33" borderId="9" xfId="66" applyNumberFormat="1" applyFont="1" applyFill="1" applyBorder="1" applyAlignment="1">
      <alignment horizontal="center" vertical="center" wrapText="1"/>
      <protection/>
    </xf>
    <xf numFmtId="0" fontId="64" fillId="33" borderId="9" xfId="66" applyFont="1" applyFill="1" applyBorder="1" applyAlignment="1">
      <alignment horizontal="center" vertical="center" wrapText="1"/>
      <protection/>
    </xf>
    <xf numFmtId="176" fontId="64" fillId="33" borderId="9" xfId="66" applyNumberFormat="1" applyFont="1" applyFill="1" applyBorder="1" applyAlignment="1">
      <alignment horizontal="center" vertical="center" wrapText="1"/>
      <protection/>
    </xf>
    <xf numFmtId="0" fontId="63" fillId="0" borderId="9" xfId="39" applyFont="1" applyBorder="1" applyAlignment="1">
      <alignment horizontal="center" vertical="center"/>
      <protection/>
    </xf>
    <xf numFmtId="0" fontId="64" fillId="33" borderId="9" xfId="39" applyFont="1" applyFill="1" applyBorder="1" applyAlignment="1">
      <alignment horizontal="center" vertical="center" wrapText="1"/>
      <protection/>
    </xf>
    <xf numFmtId="0" fontId="63" fillId="0" borderId="9" xfId="65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66" applyFont="1" applyFill="1" applyBorder="1" applyAlignment="1">
      <alignment horizontal="center" vertical="center" wrapText="1"/>
      <protection/>
    </xf>
    <xf numFmtId="0" fontId="7" fillId="0" borderId="9" xfId="66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176" fontId="0" fillId="0" borderId="0" xfId="0" applyNumberFormat="1" applyFill="1" applyAlignment="1">
      <alignment/>
    </xf>
    <xf numFmtId="0" fontId="65" fillId="34" borderId="9" xfId="66" applyNumberFormat="1" applyFont="1" applyFill="1" applyBorder="1" applyAlignment="1">
      <alignment horizontal="center" vertical="center" wrapText="1"/>
      <protection/>
    </xf>
    <xf numFmtId="0" fontId="64" fillId="34" borderId="9" xfId="39" applyFont="1" applyFill="1" applyBorder="1" applyAlignment="1">
      <alignment horizontal="center" vertical="center" wrapText="1"/>
      <protection/>
    </xf>
    <xf numFmtId="176" fontId="64" fillId="34" borderId="9" xfId="66" applyNumberFormat="1" applyFont="1" applyFill="1" applyBorder="1" applyAlignment="1">
      <alignment horizontal="center" vertical="center" wrapText="1"/>
      <protection/>
    </xf>
    <xf numFmtId="0" fontId="64" fillId="33" borderId="9" xfId="0" applyFont="1" applyFill="1" applyBorder="1" applyAlignment="1">
      <alignment horizontal="center" vertical="center" wrapText="1"/>
    </xf>
    <xf numFmtId="0" fontId="5" fillId="0" borderId="13" xfId="65" applyFont="1" applyBorder="1" applyAlignment="1">
      <alignment horizontal="center" vertical="center" wrapText="1"/>
      <protection/>
    </xf>
    <xf numFmtId="177" fontId="5" fillId="0" borderId="9" xfId="65" applyNumberFormat="1" applyFont="1" applyBorder="1" applyAlignment="1">
      <alignment horizontal="center" vertical="center" wrapText="1"/>
      <protection/>
    </xf>
    <xf numFmtId="177" fontId="5" fillId="0" borderId="10" xfId="65" applyNumberFormat="1" applyFont="1" applyBorder="1" applyAlignment="1">
      <alignment horizontal="center" vertical="center" wrapText="1"/>
      <protection/>
    </xf>
    <xf numFmtId="177" fontId="5" fillId="0" borderId="11" xfId="65" applyNumberFormat="1" applyFont="1" applyBorder="1" applyAlignment="1">
      <alignment horizontal="center" vertical="center" wrapText="1"/>
      <protection/>
    </xf>
    <xf numFmtId="177" fontId="5" fillId="0" borderId="13" xfId="65" applyNumberFormat="1" applyFont="1" applyBorder="1" applyAlignment="1">
      <alignment horizontal="center" vertical="center" wrapText="1"/>
      <protection/>
    </xf>
    <xf numFmtId="177" fontId="8" fillId="0" borderId="9" xfId="65" applyNumberFormat="1" applyFont="1" applyBorder="1" applyAlignment="1">
      <alignment horizontal="center" vertical="center" wrapText="1"/>
      <protection/>
    </xf>
    <xf numFmtId="177" fontId="2" fillId="0" borderId="9" xfId="65" applyNumberFormat="1" applyFont="1" applyBorder="1" applyAlignment="1">
      <alignment horizontal="center" vertical="center" wrapText="1"/>
      <protection/>
    </xf>
    <xf numFmtId="0" fontId="66" fillId="34" borderId="9" xfId="66" applyNumberFormat="1" applyFont="1" applyFill="1" applyBorder="1" applyAlignment="1">
      <alignment horizontal="center" vertical="center" wrapText="1"/>
      <protection/>
    </xf>
    <xf numFmtId="0" fontId="10" fillId="33" borderId="9" xfId="66" applyNumberFormat="1" applyFont="1" applyFill="1" applyBorder="1" applyAlignment="1">
      <alignment horizontal="center" vertical="center" wrapText="1"/>
      <protection/>
    </xf>
    <xf numFmtId="0" fontId="64" fillId="34" borderId="9" xfId="66" applyNumberFormat="1" applyFont="1" applyFill="1" applyBorder="1" applyAlignment="1">
      <alignment horizontal="center" vertical="center" wrapText="1"/>
      <protection/>
    </xf>
    <xf numFmtId="0" fontId="10" fillId="0" borderId="9" xfId="66" applyNumberFormat="1" applyFont="1" applyFill="1" applyBorder="1" applyAlignment="1">
      <alignment horizontal="center" vertical="center" wrapText="1"/>
      <protection/>
    </xf>
    <xf numFmtId="0" fontId="67" fillId="33" borderId="9" xfId="66" applyNumberFormat="1" applyFont="1" applyFill="1" applyBorder="1" applyAlignment="1">
      <alignment horizontal="center" vertical="center" wrapText="1"/>
      <protection/>
    </xf>
    <xf numFmtId="0" fontId="10" fillId="34" borderId="9" xfId="66" applyNumberFormat="1" applyFont="1" applyFill="1" applyBorder="1" applyAlignment="1">
      <alignment horizontal="center" vertical="center" wrapText="1"/>
      <protection/>
    </xf>
    <xf numFmtId="0" fontId="64" fillId="33" borderId="9" xfId="39" applyNumberFormat="1" applyFont="1" applyFill="1" applyBorder="1" applyAlignment="1">
      <alignment horizontal="center" vertical="center" wrapText="1"/>
      <protection/>
    </xf>
    <xf numFmtId="0" fontId="64" fillId="34" borderId="9" xfId="66" applyFont="1" applyFill="1" applyBorder="1" applyAlignment="1">
      <alignment horizontal="center" vertical="center" wrapText="1"/>
      <protection/>
    </xf>
    <xf numFmtId="178" fontId="64" fillId="34" borderId="9" xfId="66" applyNumberFormat="1" applyFont="1" applyFill="1" applyBorder="1" applyAlignment="1">
      <alignment horizontal="center" vertical="center" wrapText="1"/>
      <protection/>
    </xf>
    <xf numFmtId="0" fontId="64" fillId="34" borderId="9" xfId="0" applyFont="1" applyFill="1" applyBorder="1" applyAlignment="1">
      <alignment horizontal="center" vertical="center" wrapText="1"/>
    </xf>
    <xf numFmtId="0" fontId="64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7" fillId="0" borderId="9" xfId="66" applyNumberFormat="1" applyFont="1" applyFill="1" applyBorder="1" applyAlignment="1">
      <alignment horizontal="center" vertical="center" wrapText="1"/>
      <protection/>
    </xf>
    <xf numFmtId="0" fontId="7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39" applyNumberFormat="1" applyFont="1" applyFill="1" applyBorder="1" applyAlignment="1">
      <alignment horizontal="center" vertical="center" wrapText="1"/>
      <protection/>
    </xf>
    <xf numFmtId="0" fontId="64" fillId="0" borderId="9" xfId="39" applyNumberFormat="1" applyFont="1" applyFill="1" applyBorder="1" applyAlignment="1">
      <alignment horizontal="center" vertical="center" wrapText="1"/>
      <protection/>
    </xf>
    <xf numFmtId="0" fontId="68" fillId="0" borderId="9" xfId="66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177" fontId="2" fillId="33" borderId="9" xfId="65" applyNumberFormat="1" applyFont="1" applyFill="1" applyBorder="1" applyAlignment="1">
      <alignment horizontal="center" vertical="center" wrapText="1"/>
      <protection/>
    </xf>
    <xf numFmtId="176" fontId="2" fillId="33" borderId="12" xfId="66" applyNumberFormat="1" applyFont="1" applyFill="1" applyBorder="1" applyAlignment="1">
      <alignment horizontal="center" vertical="center" wrapText="1"/>
      <protection/>
    </xf>
    <xf numFmtId="176" fontId="2" fillId="0" borderId="9" xfId="66" applyNumberFormat="1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176" fontId="2" fillId="33" borderId="9" xfId="66" applyNumberFormat="1" applyFont="1" applyFill="1" applyBorder="1" applyAlignment="1">
      <alignment horizontal="center" vertical="center" wrapText="1"/>
      <protection/>
    </xf>
    <xf numFmtId="0" fontId="2" fillId="0" borderId="9" xfId="39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34" borderId="9" xfId="0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33" borderId="9" xfId="0" applyFont="1" applyFill="1" applyBorder="1" applyAlignment="1">
      <alignment horizontal="center" vertical="center" wrapText="1"/>
    </xf>
    <xf numFmtId="0" fontId="16" fillId="0" borderId="9" xfId="62" applyFont="1" applyFill="1" applyBorder="1" applyAlignment="1">
      <alignment horizontal="center" vertical="center" wrapText="1"/>
      <protection/>
    </xf>
    <xf numFmtId="0" fontId="16" fillId="33" borderId="9" xfId="62" applyFont="1" applyFill="1" applyBorder="1" applyAlignment="1">
      <alignment horizontal="center" vertical="center" wrapText="1"/>
      <protection/>
    </xf>
    <xf numFmtId="0" fontId="16" fillId="0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34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1" fillId="34" borderId="9" xfId="0" applyFont="1" applyFill="1" applyBorder="1" applyAlignment="1">
      <alignment horizontal="center" vertical="center" wrapText="1"/>
    </xf>
    <xf numFmtId="0" fontId="16" fillId="34" borderId="9" xfId="62" applyFont="1" applyFill="1" applyBorder="1" applyAlignment="1">
      <alignment horizontal="center" vertical="center" wrapText="1"/>
      <protection/>
    </xf>
    <xf numFmtId="0" fontId="16" fillId="35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right" vertical="center" wrapText="1"/>
    </xf>
    <xf numFmtId="0" fontId="69" fillId="33" borderId="9" xfId="0" applyNumberFormat="1" applyFont="1" applyFill="1" applyBorder="1" applyAlignment="1">
      <alignment horizontal="center" vertical="center" wrapText="1"/>
    </xf>
    <xf numFmtId="0" fontId="71" fillId="33" borderId="9" xfId="0" applyNumberFormat="1" applyFont="1" applyFill="1" applyBorder="1" applyAlignment="1">
      <alignment horizontal="center" vertical="center" wrapText="1"/>
    </xf>
    <xf numFmtId="0" fontId="16" fillId="33" borderId="9" xfId="62" applyNumberFormat="1" applyFont="1" applyFill="1" applyBorder="1" applyAlignment="1">
      <alignment horizontal="center" vertical="center" wrapText="1"/>
      <protection/>
    </xf>
    <xf numFmtId="178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NumberFormat="1" applyFont="1" applyFill="1" applyBorder="1" applyAlignment="1">
      <alignment horizontal="center" vertical="center" wrapText="1"/>
    </xf>
    <xf numFmtId="0" fontId="16" fillId="34" borderId="9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 wrapText="1"/>
    </xf>
    <xf numFmtId="0" fontId="69" fillId="0" borderId="9" xfId="0" applyNumberFormat="1" applyFont="1" applyFill="1" applyBorder="1" applyAlignment="1">
      <alignment horizontal="center" vertical="center" wrapText="1"/>
    </xf>
    <xf numFmtId="0" fontId="71" fillId="0" borderId="9" xfId="0" applyNumberFormat="1" applyFont="1" applyFill="1" applyBorder="1" applyAlignment="1">
      <alignment horizontal="center" vertical="center" wrapText="1"/>
    </xf>
    <xf numFmtId="0" fontId="16" fillId="0" borderId="9" xfId="62" applyNumberFormat="1" applyFont="1" applyFill="1" applyBorder="1" applyAlignment="1">
      <alignment horizontal="center" vertical="center" wrapText="1"/>
      <protection/>
    </xf>
    <xf numFmtId="0" fontId="72" fillId="33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 wrapText="1"/>
    </xf>
    <xf numFmtId="0" fontId="69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 wrapText="1"/>
    </xf>
    <xf numFmtId="0" fontId="1" fillId="0" borderId="9" xfId="65" applyFont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35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left" vertical="center" wrapText="1"/>
    </xf>
    <xf numFmtId="0" fontId="0" fillId="35" borderId="9" xfId="0" applyNumberFormat="1" applyFont="1" applyFill="1" applyBorder="1" applyAlignment="1">
      <alignment horizontal="center" vertical="center" wrapText="1"/>
    </xf>
    <xf numFmtId="0" fontId="12" fillId="35" borderId="9" xfId="0" applyFont="1" applyFill="1" applyBorder="1" applyAlignment="1">
      <alignment horizontal="center" vertical="center" wrapText="1"/>
    </xf>
    <xf numFmtId="178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74" fillId="33" borderId="9" xfId="0" applyFont="1" applyFill="1" applyBorder="1" applyAlignment="1">
      <alignment horizontal="center" vertical="center" wrapText="1"/>
    </xf>
    <xf numFmtId="0" fontId="74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2" fillId="33" borderId="9" xfId="0" applyNumberFormat="1" applyFont="1" applyFill="1" applyBorder="1" applyAlignment="1">
      <alignment horizontal="center" vertical="center" wrapText="1"/>
    </xf>
    <xf numFmtId="0" fontId="13" fillId="33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64" fillId="0" borderId="9" xfId="65" applyFont="1" applyBorder="1" applyAlignment="1">
      <alignment horizontal="center" vertical="center" wrapText="1"/>
      <protection/>
    </xf>
    <xf numFmtId="0" fontId="64" fillId="0" borderId="9" xfId="66" applyNumberFormat="1" applyFont="1" applyBorder="1" applyAlignment="1">
      <alignment horizontal="center" vertical="center" wrapText="1"/>
      <protection/>
    </xf>
    <xf numFmtId="0" fontId="64" fillId="0" borderId="9" xfId="66" applyFont="1" applyBorder="1" applyAlignment="1">
      <alignment horizontal="center" vertical="center" wrapText="1"/>
      <protection/>
    </xf>
    <xf numFmtId="176" fontId="64" fillId="0" borderId="9" xfId="66" applyNumberFormat="1" applyFont="1" applyBorder="1" applyAlignment="1">
      <alignment horizontal="center" vertical="center" wrapText="1"/>
      <protection/>
    </xf>
    <xf numFmtId="0" fontId="64" fillId="0" borderId="9" xfId="39" applyFont="1" applyBorder="1" applyAlignment="1">
      <alignment horizontal="center" vertical="center"/>
      <protection/>
    </xf>
    <xf numFmtId="0" fontId="64" fillId="0" borderId="9" xfId="39" applyFont="1" applyBorder="1" applyAlignment="1">
      <alignment horizontal="center" vertical="center" wrapText="1"/>
      <protection/>
    </xf>
    <xf numFmtId="0" fontId="64" fillId="0" borderId="9" xfId="65" applyFont="1" applyFill="1" applyBorder="1" applyAlignment="1">
      <alignment horizontal="center" vertical="center" wrapText="1"/>
      <protection/>
    </xf>
    <xf numFmtId="176" fontId="64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66" applyFont="1" applyFill="1" applyBorder="1" applyAlignment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 wrapText="1"/>
    </xf>
    <xf numFmtId="0" fontId="0" fillId="0" borderId="9" xfId="65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4" fillId="0" borderId="9" xfId="39" applyNumberFormat="1" applyFont="1" applyBorder="1" applyAlignment="1">
      <alignment horizontal="center" vertical="center" wrapText="1"/>
      <protection/>
    </xf>
    <xf numFmtId="178" fontId="64" fillId="0" borderId="9" xfId="66" applyNumberFormat="1" applyFont="1" applyBorder="1" applyAlignment="1">
      <alignment horizontal="center" vertical="center" wrapText="1"/>
      <protection/>
    </xf>
    <xf numFmtId="0" fontId="7" fillId="0" borderId="9" xfId="6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68" fillId="0" borderId="9" xfId="65" applyFont="1" applyFill="1" applyBorder="1" applyAlignment="1">
      <alignment horizontal="center" vertical="center" wrapText="1"/>
      <protection/>
    </xf>
    <xf numFmtId="0" fontId="69" fillId="0" borderId="9" xfId="0" applyFont="1" applyBorder="1" applyAlignment="1">
      <alignment horizontal="center" vertical="center" wrapText="1"/>
    </xf>
    <xf numFmtId="0" fontId="21" fillId="0" borderId="9" xfId="65" applyFont="1" applyFill="1" applyBorder="1" applyAlignment="1">
      <alignment horizontal="center" vertical="center" wrapText="1"/>
      <protection/>
    </xf>
    <xf numFmtId="0" fontId="21" fillId="0" borderId="9" xfId="65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69" fillId="0" borderId="9" xfId="0" applyNumberFormat="1" applyFont="1" applyBorder="1" applyAlignment="1">
      <alignment horizontal="center" vertical="center" wrapText="1"/>
    </xf>
    <xf numFmtId="178" fontId="16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2" fillId="0" borderId="9" xfId="65" applyFont="1" applyBorder="1" applyAlignment="1">
      <alignment horizontal="center" vertical="center" wrapText="1"/>
      <protection/>
    </xf>
    <xf numFmtId="0" fontId="22" fillId="0" borderId="9" xfId="0" applyFont="1" applyBorder="1" applyAlignment="1">
      <alignment horizontal="center" vertical="center" wrapText="1"/>
    </xf>
    <xf numFmtId="0" fontId="22" fillId="0" borderId="9" xfId="65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178" fontId="12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178" fontId="12" fillId="33" borderId="9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9年9月低保报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8" xfId="65"/>
    <cellStyle name="常规 28 2" xfId="66"/>
    <cellStyle name="常规 3" xfId="67"/>
    <cellStyle name="样式 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SheetLayoutView="100" workbookViewId="0" topLeftCell="A1">
      <selection activeCell="A2" sqref="A2:AF2"/>
    </sheetView>
  </sheetViews>
  <sheetFormatPr defaultColWidth="9.00390625" defaultRowHeight="14.25"/>
  <cols>
    <col min="1" max="1" width="6.00390625" style="66" customWidth="1"/>
    <col min="2" max="3" width="5.25390625" style="65" customWidth="1"/>
    <col min="4" max="17" width="4.875" style="65" customWidth="1"/>
    <col min="18" max="21" width="3.75390625" style="65" customWidth="1"/>
    <col min="22" max="22" width="9.00390625" style="67" customWidth="1"/>
    <col min="23" max="23" width="9.75390625" style="67" customWidth="1"/>
    <col min="24" max="24" width="6.75390625" style="67" customWidth="1"/>
    <col min="25" max="25" width="7.625" style="67" customWidth="1"/>
    <col min="26" max="26" width="5.00390625" style="67" customWidth="1"/>
    <col min="27" max="27" width="8.375" style="67" customWidth="1"/>
    <col min="28" max="28" width="7.875" style="67" customWidth="1"/>
    <col min="29" max="29" width="6.375" style="67" customWidth="1"/>
    <col min="30" max="30" width="7.375" style="67" customWidth="1"/>
    <col min="31" max="31" width="5.375" style="67" customWidth="1"/>
    <col min="32" max="32" width="6.125" style="65" customWidth="1"/>
  </cols>
  <sheetData>
    <row r="1" ht="19.5" customHeight="1">
      <c r="A1" s="68" t="s">
        <v>0</v>
      </c>
    </row>
    <row r="2" spans="1:32" ht="42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27.7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s="165" customFormat="1" ht="24.75" customHeight="1">
      <c r="A4" s="166" t="s">
        <v>3</v>
      </c>
      <c r="B4" s="166"/>
      <c r="C4" s="166"/>
      <c r="D4" s="167"/>
      <c r="E4" s="167"/>
      <c r="F4" s="166" t="s">
        <v>4</v>
      </c>
      <c r="G4" s="166"/>
      <c r="H4" s="166"/>
      <c r="I4" s="166"/>
      <c r="J4" s="167"/>
      <c r="K4" s="167"/>
      <c r="L4" s="174" t="s">
        <v>5</v>
      </c>
      <c r="M4" s="174"/>
      <c r="N4" s="174"/>
      <c r="O4" s="174"/>
      <c r="P4" s="167"/>
      <c r="Q4" s="167"/>
      <c r="R4" s="174" t="s">
        <v>6</v>
      </c>
      <c r="S4" s="174"/>
      <c r="T4" s="174"/>
      <c r="U4" s="174"/>
      <c r="V4" s="174"/>
      <c r="W4" s="167"/>
      <c r="X4" s="167"/>
      <c r="Y4" s="174" t="s">
        <v>7</v>
      </c>
      <c r="Z4" s="174"/>
      <c r="AA4" s="174"/>
      <c r="AB4" s="167"/>
      <c r="AC4" s="186" t="s">
        <v>8</v>
      </c>
      <c r="AD4" s="186"/>
      <c r="AE4" s="186"/>
      <c r="AF4" s="186"/>
    </row>
    <row r="5" spans="1:32" ht="26.25" customHeight="1">
      <c r="A5" s="71" t="s">
        <v>9</v>
      </c>
      <c r="B5" s="72" t="s">
        <v>10</v>
      </c>
      <c r="C5" s="72" t="s">
        <v>11</v>
      </c>
      <c r="D5" s="72" t="s">
        <v>12</v>
      </c>
      <c r="E5" s="72"/>
      <c r="F5" s="72"/>
      <c r="G5" s="72"/>
      <c r="H5" s="72" t="s">
        <v>13</v>
      </c>
      <c r="I5" s="72"/>
      <c r="J5" s="72"/>
      <c r="K5" s="72"/>
      <c r="L5" s="72" t="s">
        <v>14</v>
      </c>
      <c r="M5" s="72"/>
      <c r="N5" s="72"/>
      <c r="O5" s="72"/>
      <c r="P5" s="72"/>
      <c r="Q5" s="72"/>
      <c r="R5" s="96" t="s">
        <v>15</v>
      </c>
      <c r="S5" s="97"/>
      <c r="T5" s="97"/>
      <c r="U5" s="98"/>
      <c r="V5" s="99" t="s">
        <v>16</v>
      </c>
      <c r="W5" s="110"/>
      <c r="X5" s="110"/>
      <c r="Y5" s="110"/>
      <c r="Z5" s="110"/>
      <c r="AA5" s="99" t="s">
        <v>17</v>
      </c>
      <c r="AB5" s="110"/>
      <c r="AC5" s="110"/>
      <c r="AD5" s="110"/>
      <c r="AE5" s="111"/>
      <c r="AF5" s="72" t="s">
        <v>18</v>
      </c>
    </row>
    <row r="6" spans="1:32" ht="54.75" customHeight="1">
      <c r="A6" s="74"/>
      <c r="B6" s="72"/>
      <c r="C6" s="72"/>
      <c r="D6" s="76" t="s">
        <v>19</v>
      </c>
      <c r="E6" s="76" t="s">
        <v>20</v>
      </c>
      <c r="F6" s="76" t="s">
        <v>21</v>
      </c>
      <c r="G6" s="76" t="s">
        <v>22</v>
      </c>
      <c r="H6" s="76" t="s">
        <v>23</v>
      </c>
      <c r="I6" s="76" t="s">
        <v>24</v>
      </c>
      <c r="J6" s="76" t="s">
        <v>25</v>
      </c>
      <c r="K6" s="76" t="s">
        <v>26</v>
      </c>
      <c r="L6" s="76" t="s">
        <v>27</v>
      </c>
      <c r="M6" s="76" t="s">
        <v>28</v>
      </c>
      <c r="N6" s="76" t="s">
        <v>29</v>
      </c>
      <c r="O6" s="76" t="s">
        <v>30</v>
      </c>
      <c r="P6" s="76" t="s">
        <v>31</v>
      </c>
      <c r="Q6" s="76" t="s">
        <v>32</v>
      </c>
      <c r="R6" s="100" t="s">
        <v>33</v>
      </c>
      <c r="S6" s="101"/>
      <c r="T6" s="100" t="s">
        <v>34</v>
      </c>
      <c r="U6" s="101"/>
      <c r="V6" s="102"/>
      <c r="W6" s="102" t="s">
        <v>35</v>
      </c>
      <c r="X6" s="102" t="s">
        <v>36</v>
      </c>
      <c r="Y6" s="102" t="s">
        <v>37</v>
      </c>
      <c r="Z6" s="99" t="s">
        <v>38</v>
      </c>
      <c r="AA6" s="102"/>
      <c r="AB6" s="102" t="s">
        <v>35</v>
      </c>
      <c r="AC6" s="102" t="s">
        <v>36</v>
      </c>
      <c r="AD6" s="102" t="s">
        <v>37</v>
      </c>
      <c r="AE6" s="99" t="s">
        <v>38</v>
      </c>
      <c r="AF6" s="72"/>
    </row>
    <row r="7" spans="1:32" ht="15.75" customHeight="1">
      <c r="A7" s="77"/>
      <c r="B7" s="72" t="s">
        <v>39</v>
      </c>
      <c r="C7" s="72" t="s">
        <v>40</v>
      </c>
      <c r="D7" s="72" t="s">
        <v>40</v>
      </c>
      <c r="E7" s="72" t="s">
        <v>40</v>
      </c>
      <c r="F7" s="72" t="s">
        <v>40</v>
      </c>
      <c r="G7" s="72" t="s">
        <v>40</v>
      </c>
      <c r="H7" s="72" t="s">
        <v>40</v>
      </c>
      <c r="I7" s="72" t="s">
        <v>40</v>
      </c>
      <c r="J7" s="72" t="s">
        <v>40</v>
      </c>
      <c r="K7" s="72" t="s">
        <v>40</v>
      </c>
      <c r="L7" s="72" t="s">
        <v>40</v>
      </c>
      <c r="M7" s="72" t="s">
        <v>40</v>
      </c>
      <c r="N7" s="72" t="s">
        <v>40</v>
      </c>
      <c r="O7" s="72" t="s">
        <v>40</v>
      </c>
      <c r="P7" s="72" t="s">
        <v>40</v>
      </c>
      <c r="Q7" s="72" t="s">
        <v>40</v>
      </c>
      <c r="R7" s="78" t="s">
        <v>39</v>
      </c>
      <c r="S7" s="78" t="s">
        <v>40</v>
      </c>
      <c r="T7" s="78" t="s">
        <v>39</v>
      </c>
      <c r="U7" s="78" t="s">
        <v>40</v>
      </c>
      <c r="V7" s="102" t="s">
        <v>41</v>
      </c>
      <c r="W7" s="102" t="s">
        <v>41</v>
      </c>
      <c r="X7" s="102" t="s">
        <v>41</v>
      </c>
      <c r="Y7" s="102" t="s">
        <v>41</v>
      </c>
      <c r="Z7" s="102" t="s">
        <v>41</v>
      </c>
      <c r="AA7" s="102" t="s">
        <v>41</v>
      </c>
      <c r="AB7" s="102" t="s">
        <v>41</v>
      </c>
      <c r="AC7" s="102" t="s">
        <v>41</v>
      </c>
      <c r="AD7" s="102" t="s">
        <v>41</v>
      </c>
      <c r="AE7" s="102" t="s">
        <v>41</v>
      </c>
      <c r="AF7" s="72" t="s">
        <v>42</v>
      </c>
    </row>
    <row r="8" spans="1:32" ht="14.25" customHeight="1">
      <c r="A8" s="72" t="s">
        <v>43</v>
      </c>
      <c r="B8" s="72">
        <v>1</v>
      </c>
      <c r="C8" s="72">
        <v>2</v>
      </c>
      <c r="D8" s="72">
        <v>5</v>
      </c>
      <c r="E8" s="72">
        <v>6</v>
      </c>
      <c r="F8" s="72">
        <v>7</v>
      </c>
      <c r="G8" s="72">
        <v>8</v>
      </c>
      <c r="H8" s="72">
        <v>9</v>
      </c>
      <c r="I8" s="72">
        <v>10</v>
      </c>
      <c r="J8" s="72">
        <v>11</v>
      </c>
      <c r="K8" s="72">
        <v>12</v>
      </c>
      <c r="L8" s="72">
        <v>13</v>
      </c>
      <c r="M8" s="72">
        <v>14</v>
      </c>
      <c r="N8" s="72">
        <v>15</v>
      </c>
      <c r="O8" s="72">
        <v>16</v>
      </c>
      <c r="P8" s="72">
        <v>17</v>
      </c>
      <c r="Q8" s="72">
        <v>18</v>
      </c>
      <c r="R8" s="72">
        <v>19</v>
      </c>
      <c r="S8" s="72">
        <v>20</v>
      </c>
      <c r="T8" s="72">
        <v>21</v>
      </c>
      <c r="U8" s="72">
        <v>22</v>
      </c>
      <c r="V8" s="72">
        <v>23</v>
      </c>
      <c r="W8" s="72">
        <v>24</v>
      </c>
      <c r="X8" s="72">
        <v>25</v>
      </c>
      <c r="Y8" s="72">
        <v>26</v>
      </c>
      <c r="Z8" s="72">
        <v>27</v>
      </c>
      <c r="AA8" s="72">
        <v>28</v>
      </c>
      <c r="AB8" s="72">
        <v>29</v>
      </c>
      <c r="AC8" s="72">
        <v>30</v>
      </c>
      <c r="AD8" s="72">
        <v>31</v>
      </c>
      <c r="AE8" s="72">
        <v>32</v>
      </c>
      <c r="AF8" s="72">
        <v>33</v>
      </c>
    </row>
    <row r="9" spans="1:32" ht="18" customHeight="1">
      <c r="A9" s="72" t="s">
        <v>44</v>
      </c>
      <c r="B9" s="178">
        <f>'城市报表 (乡镇)'!B16</f>
        <v>195</v>
      </c>
      <c r="C9" s="178">
        <f>'城市报表 (乡镇)'!C16</f>
        <v>305</v>
      </c>
      <c r="D9" s="178">
        <f>'城市报表 (乡镇)'!D16</f>
        <v>123</v>
      </c>
      <c r="E9" s="178">
        <f>'城市报表 (乡镇)'!E16</f>
        <v>37</v>
      </c>
      <c r="F9" s="178">
        <f>'城市报表 (乡镇)'!F16</f>
        <v>46</v>
      </c>
      <c r="G9" s="178">
        <f>'城市报表 (乡镇)'!G16</f>
        <v>141</v>
      </c>
      <c r="H9" s="178">
        <f>'城市报表 (乡镇)'!H16</f>
        <v>53</v>
      </c>
      <c r="I9" s="178">
        <f>'城市报表 (乡镇)'!I16</f>
        <v>60</v>
      </c>
      <c r="J9" s="178">
        <f>'城市报表 (乡镇)'!J16</f>
        <v>87</v>
      </c>
      <c r="K9" s="178">
        <f>'城市报表 (乡镇)'!K16</f>
        <v>105</v>
      </c>
      <c r="L9" s="178">
        <f>'城市报表 (乡镇)'!L16</f>
        <v>71</v>
      </c>
      <c r="M9" s="178">
        <f>'城市报表 (乡镇)'!M16</f>
        <v>166</v>
      </c>
      <c r="N9" s="178">
        <f>'城市报表 (乡镇)'!N16</f>
        <v>0</v>
      </c>
      <c r="O9" s="178">
        <f>'城市报表 (乡镇)'!O16</f>
        <v>0</v>
      </c>
      <c r="P9" s="178">
        <f>'城市报表 (乡镇)'!P16</f>
        <v>53</v>
      </c>
      <c r="Q9" s="178">
        <f>'城市报表 (乡镇)'!Q16</f>
        <v>15</v>
      </c>
      <c r="R9" s="178">
        <f>'城市报表 (乡镇)'!R16</f>
        <v>0</v>
      </c>
      <c r="S9" s="178">
        <f>'城市报表 (乡镇)'!S16</f>
        <v>0</v>
      </c>
      <c r="T9" s="178">
        <f>'城市报表 (乡镇)'!T16</f>
        <v>2</v>
      </c>
      <c r="U9" s="178">
        <f>'城市报表 (乡镇)'!U16</f>
        <v>4</v>
      </c>
      <c r="V9" s="178">
        <f>'城市报表 (乡镇)'!V16</f>
        <v>63.556200000000004</v>
      </c>
      <c r="W9" s="178">
        <f>'城市报表 (乡镇)'!W16</f>
        <v>63.476200000000006</v>
      </c>
      <c r="X9" s="178">
        <f>'城市报表 (乡镇)'!X16</f>
        <v>0</v>
      </c>
      <c r="Y9" s="178">
        <f>'城市报表 (乡镇)'!Y16</f>
        <v>0.08</v>
      </c>
      <c r="Z9" s="178">
        <f>'城市报表 (乡镇)'!Z16</f>
        <v>0</v>
      </c>
      <c r="AA9" s="178">
        <f>'城市报表 (乡镇)'!AA16</f>
        <v>17.5866</v>
      </c>
      <c r="AB9" s="178">
        <f>'城市报表 (乡镇)'!AB16</f>
        <v>17.566599999999998</v>
      </c>
      <c r="AC9" s="178">
        <f>'城市报表 (乡镇)'!AC16</f>
        <v>0</v>
      </c>
      <c r="AD9" s="178">
        <f>'城市报表 (乡镇)'!AD16</f>
        <v>0.02</v>
      </c>
      <c r="AE9" s="178">
        <f>'城市报表 (乡镇)'!AE16</f>
        <v>0</v>
      </c>
      <c r="AF9" s="178">
        <f>'城市报表 (乡镇)'!AF16</f>
        <v>576.6098360655737</v>
      </c>
    </row>
    <row r="10" spans="1:32" s="65" customFormat="1" ht="18" customHeight="1">
      <c r="A10" s="179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183"/>
      <c r="R10" s="183"/>
      <c r="S10" s="183"/>
      <c r="T10" s="183"/>
      <c r="U10" s="183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</row>
    <row r="11" spans="1:32" s="65" customFormat="1" ht="18" customHeight="1">
      <c r="A11" s="179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183"/>
      <c r="R11" s="183"/>
      <c r="S11" s="183"/>
      <c r="T11" s="183"/>
      <c r="U11" s="18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</row>
    <row r="12" spans="1:32" s="65" customFormat="1" ht="18" customHeight="1">
      <c r="A12" s="179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</row>
    <row r="13" spans="1:32" s="65" customFormat="1" ht="18" customHeight="1">
      <c r="A13" s="180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183"/>
      <c r="R13" s="183"/>
      <c r="S13" s="183"/>
      <c r="T13" s="183"/>
      <c r="U13" s="183"/>
      <c r="V13" s="146"/>
      <c r="W13" s="184"/>
      <c r="X13" s="184"/>
      <c r="Y13" s="184"/>
      <c r="Z13" s="184"/>
      <c r="AA13" s="184"/>
      <c r="AB13" s="184"/>
      <c r="AC13" s="184"/>
      <c r="AD13" s="184"/>
      <c r="AE13" s="184"/>
      <c r="AF13" s="146"/>
    </row>
    <row r="14" spans="1:32" s="65" customFormat="1" ht="18" customHeight="1">
      <c r="A14" s="18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</row>
    <row r="15" spans="1:32" s="65" customFormat="1" ht="18" customHeight="1">
      <c r="A15" s="179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146"/>
      <c r="W15" s="146"/>
      <c r="X15" s="146"/>
      <c r="Y15" s="146"/>
      <c r="Z15" s="146"/>
      <c r="AA15" s="146"/>
      <c r="AB15" s="146"/>
      <c r="AC15" s="187"/>
      <c r="AD15" s="146"/>
      <c r="AE15" s="146"/>
      <c r="AF15" s="146"/>
    </row>
    <row r="16" spans="1:32" s="65" customFormat="1" ht="18" customHeight="1">
      <c r="A16" s="18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</row>
    <row r="17" spans="1:32" s="65" customFormat="1" ht="18" customHeight="1">
      <c r="A17" s="18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</row>
    <row r="18" spans="1:32" s="65" customFormat="1" ht="18" customHeight="1">
      <c r="A18" s="18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</row>
    <row r="19" spans="1:32" s="65" customFormat="1" ht="18" customHeight="1">
      <c r="A19" s="7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5"/>
      <c r="S19" s="185"/>
      <c r="T19" s="185"/>
      <c r="U19" s="185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6"/>
    </row>
    <row r="20" spans="1:32" s="65" customFormat="1" ht="18" customHeight="1">
      <c r="A20" s="179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</row>
    <row r="21" spans="1:32" s="65" customFormat="1" ht="18" customHeight="1">
      <c r="A21" s="179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</row>
    <row r="22" spans="1:32" ht="60.75" customHeight="1">
      <c r="A22" s="133" t="s">
        <v>45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</row>
  </sheetData>
  <sheetProtection/>
  <mergeCells count="23">
    <mergeCell ref="A2:AF2"/>
    <mergeCell ref="A3:AF3"/>
    <mergeCell ref="A4:C4"/>
    <mergeCell ref="F4:I4"/>
    <mergeCell ref="L4:N4"/>
    <mergeCell ref="R4:V4"/>
    <mergeCell ref="Y4:AA4"/>
    <mergeCell ref="AC4:AF4"/>
    <mergeCell ref="D5:G5"/>
    <mergeCell ref="H5:K5"/>
    <mergeCell ref="L5:Q5"/>
    <mergeCell ref="R5:U5"/>
    <mergeCell ref="W5:Z5"/>
    <mergeCell ref="AB5:AE5"/>
    <mergeCell ref="R6:S6"/>
    <mergeCell ref="T6:U6"/>
    <mergeCell ref="A22:AF22"/>
    <mergeCell ref="A5:A7"/>
    <mergeCell ref="B5:B6"/>
    <mergeCell ref="C5:C6"/>
    <mergeCell ref="V5:V6"/>
    <mergeCell ref="AA5:AA6"/>
    <mergeCell ref="AF5:AF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zoomScaleSheetLayoutView="100" workbookViewId="0" topLeftCell="A5">
      <selection activeCell="K20" sqref="K20"/>
    </sheetView>
  </sheetViews>
  <sheetFormatPr defaultColWidth="9.00390625" defaultRowHeight="14.25"/>
  <cols>
    <col min="1" max="1" width="7.25390625" style="66" customWidth="1"/>
    <col min="2" max="3" width="5.75390625" style="65" customWidth="1"/>
    <col min="4" max="4" width="5.00390625" style="65" customWidth="1"/>
    <col min="5" max="5" width="5.25390625" style="65" customWidth="1"/>
    <col min="6" max="6" width="6.125" style="65" customWidth="1"/>
    <col min="7" max="7" width="4.875" style="65" customWidth="1"/>
    <col min="8" max="8" width="5.125" style="65" customWidth="1"/>
    <col min="9" max="9" width="5.875" style="65" customWidth="1"/>
    <col min="10" max="10" width="5.125" style="65" customWidth="1"/>
    <col min="11" max="12" width="5.625" style="65" customWidth="1"/>
    <col min="13" max="13" width="6.50390625" style="65" customWidth="1"/>
    <col min="14" max="14" width="5.625" style="65" customWidth="1"/>
    <col min="15" max="15" width="6.125" style="65" customWidth="1"/>
    <col min="16" max="17" width="4.875" style="65" customWidth="1"/>
    <col min="18" max="19" width="5.625" style="65" customWidth="1"/>
    <col min="20" max="23" width="4.25390625" style="65" customWidth="1"/>
    <col min="24" max="24" width="9.375" style="67" customWidth="1"/>
    <col min="25" max="25" width="8.625" style="67" customWidth="1"/>
    <col min="26" max="27" width="7.50390625" style="67" customWidth="1"/>
    <col min="28" max="28" width="6.375" style="67" customWidth="1"/>
    <col min="29" max="29" width="8.25390625" style="67" customWidth="1"/>
    <col min="30" max="30" width="8.625" style="67" customWidth="1"/>
    <col min="31" max="31" width="7.50390625" style="67" customWidth="1"/>
    <col min="32" max="32" width="7.75390625" style="67" customWidth="1"/>
    <col min="33" max="33" width="6.125" style="67" customWidth="1"/>
    <col min="34" max="34" width="6.50390625" style="65" customWidth="1"/>
  </cols>
  <sheetData>
    <row r="1" ht="19.5" customHeight="1">
      <c r="A1" s="68" t="s">
        <v>46</v>
      </c>
    </row>
    <row r="2" spans="1:34" ht="42" customHeight="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1:34" ht="27.7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s="165" customFormat="1" ht="24.75" customHeight="1">
      <c r="A4" s="166" t="s">
        <v>3</v>
      </c>
      <c r="B4" s="166"/>
      <c r="C4" s="166"/>
      <c r="D4" s="166"/>
      <c r="E4" s="166"/>
      <c r="F4" s="167" t="s">
        <v>48</v>
      </c>
      <c r="G4" s="167"/>
      <c r="H4" s="166" t="s">
        <v>4</v>
      </c>
      <c r="I4" s="166"/>
      <c r="J4" s="166"/>
      <c r="K4" s="166"/>
      <c r="L4" s="167"/>
      <c r="M4" s="167"/>
      <c r="N4" s="174" t="s">
        <v>5</v>
      </c>
      <c r="O4" s="174"/>
      <c r="P4" s="174"/>
      <c r="Q4" s="174"/>
      <c r="R4" s="167"/>
      <c r="S4" s="167"/>
      <c r="T4" s="167"/>
      <c r="U4" s="174" t="s">
        <v>49</v>
      </c>
      <c r="V4" s="174"/>
      <c r="W4" s="174"/>
      <c r="X4" s="174"/>
      <c r="Y4" s="167"/>
      <c r="Z4" s="167"/>
      <c r="AA4" s="174" t="s">
        <v>7</v>
      </c>
      <c r="AB4" s="174"/>
      <c r="AC4" s="174"/>
      <c r="AD4" s="167"/>
      <c r="AE4" s="167"/>
      <c r="AF4" s="174" t="s">
        <v>8</v>
      </c>
      <c r="AG4" s="174"/>
      <c r="AH4" s="174"/>
    </row>
    <row r="5" spans="1:34" ht="22.5" customHeight="1">
      <c r="A5" s="71" t="s">
        <v>9</v>
      </c>
      <c r="B5" s="72" t="s">
        <v>10</v>
      </c>
      <c r="C5" s="72" t="s">
        <v>11</v>
      </c>
      <c r="D5" s="79" t="s">
        <v>50</v>
      </c>
      <c r="E5" s="79"/>
      <c r="F5" s="72" t="s">
        <v>12</v>
      </c>
      <c r="G5" s="72"/>
      <c r="H5" s="72"/>
      <c r="I5" s="72"/>
      <c r="J5" s="72" t="s">
        <v>13</v>
      </c>
      <c r="K5" s="72"/>
      <c r="L5" s="72"/>
      <c r="M5" s="72"/>
      <c r="N5" s="72" t="s">
        <v>14</v>
      </c>
      <c r="O5" s="72"/>
      <c r="P5" s="72"/>
      <c r="Q5" s="72"/>
      <c r="R5" s="72"/>
      <c r="S5" s="72"/>
      <c r="T5" s="96" t="s">
        <v>15</v>
      </c>
      <c r="U5" s="97"/>
      <c r="V5" s="97"/>
      <c r="W5" s="98"/>
      <c r="X5" s="99" t="s">
        <v>51</v>
      </c>
      <c r="Y5" s="110"/>
      <c r="Z5" s="110"/>
      <c r="AA5" s="110"/>
      <c r="AB5" s="111"/>
      <c r="AC5" s="99" t="s">
        <v>17</v>
      </c>
      <c r="AD5" s="110"/>
      <c r="AE5" s="110"/>
      <c r="AF5" s="110"/>
      <c r="AG5" s="111"/>
      <c r="AH5" s="72" t="s">
        <v>18</v>
      </c>
    </row>
    <row r="6" spans="1:34" ht="36.75" customHeight="1">
      <c r="A6" s="74"/>
      <c r="B6" s="72"/>
      <c r="C6" s="72"/>
      <c r="D6" s="168" t="s">
        <v>52</v>
      </c>
      <c r="E6" s="168" t="s">
        <v>53</v>
      </c>
      <c r="F6" s="76" t="s">
        <v>19</v>
      </c>
      <c r="G6" s="76" t="s">
        <v>20</v>
      </c>
      <c r="H6" s="76" t="s">
        <v>21</v>
      </c>
      <c r="I6" s="76" t="s">
        <v>22</v>
      </c>
      <c r="J6" s="76" t="s">
        <v>23</v>
      </c>
      <c r="K6" s="76" t="s">
        <v>24</v>
      </c>
      <c r="L6" s="76" t="s">
        <v>25</v>
      </c>
      <c r="M6" s="76" t="s">
        <v>26</v>
      </c>
      <c r="N6" s="76" t="s">
        <v>27</v>
      </c>
      <c r="O6" s="76" t="s">
        <v>28</v>
      </c>
      <c r="P6" s="76" t="s">
        <v>29</v>
      </c>
      <c r="Q6" s="76" t="s">
        <v>30</v>
      </c>
      <c r="R6" s="76" t="s">
        <v>31</v>
      </c>
      <c r="S6" s="76" t="s">
        <v>32</v>
      </c>
      <c r="T6" s="100" t="s">
        <v>33</v>
      </c>
      <c r="U6" s="101"/>
      <c r="V6" s="100" t="s">
        <v>34</v>
      </c>
      <c r="W6" s="101"/>
      <c r="X6" s="102"/>
      <c r="Y6" s="102" t="s">
        <v>35</v>
      </c>
      <c r="Z6" s="102" t="s">
        <v>36</v>
      </c>
      <c r="AA6" s="102" t="s">
        <v>37</v>
      </c>
      <c r="AB6" s="99" t="s">
        <v>38</v>
      </c>
      <c r="AC6" s="102"/>
      <c r="AD6" s="102" t="s">
        <v>35</v>
      </c>
      <c r="AE6" s="102" t="s">
        <v>36</v>
      </c>
      <c r="AF6" s="102" t="s">
        <v>37</v>
      </c>
      <c r="AG6" s="99" t="s">
        <v>38</v>
      </c>
      <c r="AH6" s="72"/>
    </row>
    <row r="7" spans="1:34" ht="15.75" customHeight="1">
      <c r="A7" s="77"/>
      <c r="B7" s="78" t="s">
        <v>39</v>
      </c>
      <c r="C7" s="78" t="s">
        <v>40</v>
      </c>
      <c r="D7" s="79" t="s">
        <v>39</v>
      </c>
      <c r="E7" s="79" t="s">
        <v>40</v>
      </c>
      <c r="F7" s="78" t="s">
        <v>40</v>
      </c>
      <c r="G7" s="78" t="s">
        <v>40</v>
      </c>
      <c r="H7" s="78" t="s">
        <v>40</v>
      </c>
      <c r="I7" s="78" t="s">
        <v>40</v>
      </c>
      <c r="J7" s="78" t="s">
        <v>40</v>
      </c>
      <c r="K7" s="78" t="s">
        <v>40</v>
      </c>
      <c r="L7" s="78" t="s">
        <v>40</v>
      </c>
      <c r="M7" s="78" t="s">
        <v>40</v>
      </c>
      <c r="N7" s="78" t="s">
        <v>40</v>
      </c>
      <c r="O7" s="78" t="s">
        <v>40</v>
      </c>
      <c r="P7" s="78"/>
      <c r="Q7" s="78" t="s">
        <v>40</v>
      </c>
      <c r="R7" s="78" t="s">
        <v>40</v>
      </c>
      <c r="S7" s="78" t="s">
        <v>40</v>
      </c>
      <c r="T7" s="78" t="s">
        <v>39</v>
      </c>
      <c r="U7" s="78" t="s">
        <v>40</v>
      </c>
      <c r="V7" s="78" t="s">
        <v>39</v>
      </c>
      <c r="W7" s="78" t="s">
        <v>40</v>
      </c>
      <c r="X7" s="103" t="s">
        <v>41</v>
      </c>
      <c r="Y7" s="103" t="s">
        <v>41</v>
      </c>
      <c r="Z7" s="103" t="s">
        <v>41</v>
      </c>
      <c r="AA7" s="103" t="s">
        <v>41</v>
      </c>
      <c r="AB7" s="103" t="s">
        <v>41</v>
      </c>
      <c r="AC7" s="103" t="s">
        <v>41</v>
      </c>
      <c r="AD7" s="103" t="s">
        <v>41</v>
      </c>
      <c r="AE7" s="103" t="s">
        <v>41</v>
      </c>
      <c r="AF7" s="103" t="s">
        <v>41</v>
      </c>
      <c r="AG7" s="103" t="s">
        <v>41</v>
      </c>
      <c r="AH7" s="78" t="s">
        <v>42</v>
      </c>
    </row>
    <row r="8" spans="1:34" ht="14.25" customHeight="1">
      <c r="A8" s="72" t="s">
        <v>43</v>
      </c>
      <c r="B8" s="72">
        <v>1</v>
      </c>
      <c r="C8" s="72">
        <v>2</v>
      </c>
      <c r="D8" s="79">
        <v>3</v>
      </c>
      <c r="E8" s="79">
        <v>4</v>
      </c>
      <c r="F8" s="72">
        <v>5</v>
      </c>
      <c r="G8" s="72">
        <v>6</v>
      </c>
      <c r="H8" s="72">
        <v>7</v>
      </c>
      <c r="I8" s="72">
        <v>8</v>
      </c>
      <c r="J8" s="72">
        <v>9</v>
      </c>
      <c r="K8" s="72">
        <v>10</v>
      </c>
      <c r="L8" s="72">
        <v>11</v>
      </c>
      <c r="M8" s="72">
        <v>12</v>
      </c>
      <c r="N8" s="72">
        <v>13</v>
      </c>
      <c r="O8" s="72">
        <v>14</v>
      </c>
      <c r="P8" s="72">
        <v>15</v>
      </c>
      <c r="Q8" s="72">
        <v>16</v>
      </c>
      <c r="R8" s="72">
        <v>17</v>
      </c>
      <c r="S8" s="72">
        <v>18</v>
      </c>
      <c r="T8" s="72">
        <v>19</v>
      </c>
      <c r="U8" s="72">
        <v>20</v>
      </c>
      <c r="V8" s="72">
        <v>21</v>
      </c>
      <c r="W8" s="72">
        <v>22</v>
      </c>
      <c r="X8" s="72">
        <v>23</v>
      </c>
      <c r="Y8" s="72">
        <v>24</v>
      </c>
      <c r="Z8" s="72">
        <v>25</v>
      </c>
      <c r="AA8" s="72">
        <v>26</v>
      </c>
      <c r="AB8" s="72">
        <v>27</v>
      </c>
      <c r="AC8" s="72">
        <v>28</v>
      </c>
      <c r="AD8" s="72">
        <v>29</v>
      </c>
      <c r="AE8" s="72">
        <v>30</v>
      </c>
      <c r="AF8" s="72">
        <v>31</v>
      </c>
      <c r="AG8" s="72">
        <v>32</v>
      </c>
      <c r="AH8" s="72">
        <v>33</v>
      </c>
    </row>
    <row r="9" spans="1:34" ht="18" customHeight="1">
      <c r="A9" s="169" t="s">
        <v>44</v>
      </c>
      <c r="B9" s="170">
        <f>'农村报表 (乡镇)'!B23</f>
        <v>3696</v>
      </c>
      <c r="C9" s="170">
        <f>'农村报表 (乡镇)'!C23</f>
        <v>7013</v>
      </c>
      <c r="D9" s="170">
        <f>'农村报表 (乡镇)'!D23</f>
        <v>682</v>
      </c>
      <c r="E9" s="170">
        <f>'农村报表 (乡镇)'!E23</f>
        <v>1360</v>
      </c>
      <c r="F9" s="170">
        <f>'农村报表 (乡镇)'!F23</f>
        <v>2840</v>
      </c>
      <c r="G9" s="170">
        <f>'农村报表 (乡镇)'!G23</f>
        <v>1162</v>
      </c>
      <c r="H9" s="170">
        <f>'农村报表 (乡镇)'!H23</f>
        <v>1564</v>
      </c>
      <c r="I9" s="170">
        <f>'农村报表 (乡镇)'!I23</f>
        <v>2808</v>
      </c>
      <c r="J9" s="170">
        <f>'农村报表 (乡镇)'!J23</f>
        <v>1159</v>
      </c>
      <c r="K9" s="170">
        <f>'农村报表 (乡镇)'!K23</f>
        <v>1635</v>
      </c>
      <c r="L9" s="170">
        <f>'农村报表 (乡镇)'!L23</f>
        <v>1115</v>
      </c>
      <c r="M9" s="170">
        <f>'农村报表 (乡镇)'!M23</f>
        <v>3104</v>
      </c>
      <c r="N9" s="170">
        <f>'农村报表 (乡镇)'!N23</f>
        <v>1486</v>
      </c>
      <c r="O9" s="170">
        <f>'农村报表 (乡镇)'!O23</f>
        <v>3683</v>
      </c>
      <c r="P9" s="170">
        <f>'农村报表 (乡镇)'!P23</f>
        <v>0</v>
      </c>
      <c r="Q9" s="170">
        <f>'农村报表 (乡镇)'!Q23</f>
        <v>0</v>
      </c>
      <c r="R9" s="170">
        <f>'农村报表 (乡镇)'!R23</f>
        <v>1484</v>
      </c>
      <c r="S9" s="170">
        <f>'农村报表 (乡镇)'!S23</f>
        <v>360</v>
      </c>
      <c r="T9" s="170">
        <f>'农村报表 (乡镇)'!T23</f>
        <v>55</v>
      </c>
      <c r="U9" s="170">
        <f>'农村报表 (乡镇)'!U23</f>
        <v>94</v>
      </c>
      <c r="V9" s="170">
        <f>'农村报表 (乡镇)'!V23</f>
        <v>29</v>
      </c>
      <c r="W9" s="170">
        <f>'农村报表 (乡镇)'!W23</f>
        <v>80</v>
      </c>
      <c r="X9" s="175">
        <f>'农村报表 (乡镇)'!X23</f>
        <v>1321.0110000000002</v>
      </c>
      <c r="Y9" s="175">
        <f>'农村报表 (乡镇)'!Y23</f>
        <v>1314.9609999999998</v>
      </c>
      <c r="Z9" s="175">
        <f>'农村报表 (乡镇)'!Z23</f>
        <v>0</v>
      </c>
      <c r="AA9" s="175">
        <f>'农村报表 (乡镇)'!AA23</f>
        <v>6.05</v>
      </c>
      <c r="AB9" s="175">
        <f>'农村报表 (乡镇)'!AB23</f>
        <v>0</v>
      </c>
      <c r="AC9" s="175">
        <f>'农村报表 (乡镇)'!AC23</f>
        <v>368.4631000000001</v>
      </c>
      <c r="AD9" s="175">
        <f>'农村报表 (乡镇)'!AD23</f>
        <v>366.93309999999997</v>
      </c>
      <c r="AE9" s="175">
        <f>'农村报表 (乡镇)'!AE23</f>
        <v>0</v>
      </c>
      <c r="AF9" s="175">
        <f>'农村报表 (乡镇)'!AF23</f>
        <v>1.5300000000000002</v>
      </c>
      <c r="AG9" s="175">
        <f>'农村报表 (乡镇)'!AG23</f>
        <v>0</v>
      </c>
      <c r="AH9" s="175">
        <f>'农村报表 (乡镇)'!AH23</f>
        <v>525.4001140738629</v>
      </c>
    </row>
    <row r="10" spans="1:34" s="65" customFormat="1" ht="18" customHeight="1">
      <c r="A10" s="171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114"/>
      <c r="Y10" s="114"/>
      <c r="Z10" s="114"/>
      <c r="AA10" s="114"/>
      <c r="AB10" s="114"/>
      <c r="AC10" s="114"/>
      <c r="AD10" s="114"/>
      <c r="AE10" s="114"/>
      <c r="AF10" s="114"/>
      <c r="AG10" s="177"/>
      <c r="AH10" s="177"/>
    </row>
    <row r="11" spans="1:34" s="65" customFormat="1" ht="18" customHeight="1">
      <c r="A11" s="171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176"/>
      <c r="T11" s="176"/>
      <c r="U11" s="176"/>
      <c r="V11" s="176"/>
      <c r="W11" s="176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</row>
    <row r="12" spans="1:34" s="65" customFormat="1" ht="18" customHeight="1">
      <c r="A12" s="172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</row>
    <row r="13" spans="1:34" s="65" customFormat="1" ht="18" customHeight="1">
      <c r="A13" s="172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</row>
    <row r="14" spans="1:34" s="65" customFormat="1" ht="18" customHeight="1">
      <c r="A14" s="171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</row>
    <row r="15" spans="1:34" s="65" customFormat="1" ht="18" customHeight="1">
      <c r="A15" s="172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</row>
    <row r="16" spans="1:34" s="65" customFormat="1" ht="18" customHeight="1">
      <c r="A16" s="171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</row>
    <row r="17" spans="1:34" s="65" customFormat="1" ht="18" customHeight="1">
      <c r="A17" s="171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</row>
    <row r="18" spans="1:34" s="65" customFormat="1" ht="18" customHeight="1">
      <c r="A18" s="171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</row>
    <row r="19" spans="1:34" s="65" customFormat="1" ht="18" customHeight="1">
      <c r="A19" s="172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</row>
    <row r="20" spans="1:34" s="65" customFormat="1" ht="18" customHeight="1">
      <c r="A20" s="172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</row>
    <row r="21" spans="1:34" s="65" customFormat="1" ht="18" customHeight="1">
      <c r="A21" s="172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</row>
    <row r="22" spans="1:34" s="65" customFormat="1" ht="27" customHeight="1">
      <c r="A22" s="173" t="s">
        <v>54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</row>
    <row r="23" spans="1:34" ht="63.75" customHeight="1">
      <c r="A23" s="91" t="s">
        <v>55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</row>
  </sheetData>
  <sheetProtection/>
  <mergeCells count="25">
    <mergeCell ref="A2:AH2"/>
    <mergeCell ref="A3:AH3"/>
    <mergeCell ref="A4:C4"/>
    <mergeCell ref="H4:K4"/>
    <mergeCell ref="N4:Q4"/>
    <mergeCell ref="U4:X4"/>
    <mergeCell ref="AA4:AC4"/>
    <mergeCell ref="AF4:AH4"/>
    <mergeCell ref="D5:E5"/>
    <mergeCell ref="F5:I5"/>
    <mergeCell ref="J5:M5"/>
    <mergeCell ref="N5:S5"/>
    <mergeCell ref="T5:W5"/>
    <mergeCell ref="Y5:AB5"/>
    <mergeCell ref="AD5:AG5"/>
    <mergeCell ref="T6:U6"/>
    <mergeCell ref="V6:W6"/>
    <mergeCell ref="A22:AH22"/>
    <mergeCell ref="A23:AH23"/>
    <mergeCell ref="A5:A7"/>
    <mergeCell ref="B5:B6"/>
    <mergeCell ref="C5:C6"/>
    <mergeCell ref="X5:X6"/>
    <mergeCell ref="AC5:AC6"/>
    <mergeCell ref="AH5:AH6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="85" zoomScaleNormal="85" zoomScaleSheetLayoutView="100" workbookViewId="0" topLeftCell="A14">
      <selection activeCell="M21" sqref="M21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5.7539062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9.375" style="3" customWidth="1"/>
    <col min="27" max="27" width="10.00390625" style="3" customWidth="1"/>
    <col min="28" max="28" width="9.50390625" style="3" customWidth="1"/>
    <col min="29" max="29" width="8.625" style="3" customWidth="1"/>
    <col min="30" max="39" width="9.00390625" style="3" customWidth="1"/>
    <col min="40" max="16384" width="9.00390625" style="4" customWidth="1"/>
  </cols>
  <sheetData>
    <row r="1" spans="1:27" ht="24.75" customHeight="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 ht="14.25" customHeight="1">
      <c r="A3" s="7" t="s">
        <v>58</v>
      </c>
      <c r="B3" s="7" t="s">
        <v>59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4" t="s">
        <v>60</v>
      </c>
      <c r="T3" s="34"/>
      <c r="U3" s="34"/>
      <c r="V3" s="34"/>
      <c r="W3" s="34"/>
      <c r="X3" s="34"/>
      <c r="Y3" s="34"/>
      <c r="Z3" s="34"/>
      <c r="AA3" s="34"/>
      <c r="AB3" s="51" t="s">
        <v>61</v>
      </c>
      <c r="AC3" s="51" t="s">
        <v>62</v>
      </c>
    </row>
    <row r="4" spans="1:29" ht="13.5" customHeight="1">
      <c r="A4" s="7"/>
      <c r="B4" s="7" t="s">
        <v>63</v>
      </c>
      <c r="C4" s="7" t="s">
        <v>64</v>
      </c>
      <c r="D4" s="7"/>
      <c r="E4" s="7"/>
      <c r="F4" s="7"/>
      <c r="G4" s="7"/>
      <c r="H4" s="7"/>
      <c r="I4" s="7" t="s">
        <v>65</v>
      </c>
      <c r="J4" s="7"/>
      <c r="K4" s="7"/>
      <c r="L4" s="7"/>
      <c r="M4" s="7"/>
      <c r="N4" s="7"/>
      <c r="O4" s="7" t="s">
        <v>66</v>
      </c>
      <c r="P4" s="7"/>
      <c r="Q4" s="7"/>
      <c r="R4" s="7"/>
      <c r="S4" s="35" t="s">
        <v>67</v>
      </c>
      <c r="T4" s="36"/>
      <c r="U4" s="36"/>
      <c r="V4" s="36"/>
      <c r="W4" s="37"/>
      <c r="X4" s="35" t="s">
        <v>68</v>
      </c>
      <c r="Y4" s="36"/>
      <c r="Z4" s="36"/>
      <c r="AA4" s="7" t="s">
        <v>69</v>
      </c>
      <c r="AB4" s="51"/>
      <c r="AC4" s="51"/>
    </row>
    <row r="5" spans="1:29" ht="18.75" customHeight="1">
      <c r="A5" s="7"/>
      <c r="B5" s="7"/>
      <c r="C5" s="7" t="s">
        <v>70</v>
      </c>
      <c r="D5" s="7"/>
      <c r="E5" s="7"/>
      <c r="F5" s="7" t="s">
        <v>71</v>
      </c>
      <c r="G5" s="7"/>
      <c r="H5" s="7"/>
      <c r="I5" s="7" t="s">
        <v>70</v>
      </c>
      <c r="J5" s="7"/>
      <c r="K5" s="7"/>
      <c r="L5" s="7" t="s">
        <v>71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34" t="s">
        <v>63</v>
      </c>
      <c r="T5" s="38" t="s">
        <v>72</v>
      </c>
      <c r="U5" s="38" t="s">
        <v>73</v>
      </c>
      <c r="V5" s="38" t="s">
        <v>74</v>
      </c>
      <c r="W5" s="38" t="s">
        <v>75</v>
      </c>
      <c r="X5" s="38" t="s">
        <v>63</v>
      </c>
      <c r="Y5" s="38" t="s">
        <v>72</v>
      </c>
      <c r="Z5" s="38" t="s">
        <v>73</v>
      </c>
      <c r="AA5" s="7"/>
      <c r="AB5" s="51"/>
      <c r="AC5" s="51"/>
    </row>
    <row r="6" spans="1:29" ht="27" customHeight="1">
      <c r="A6" s="7"/>
      <c r="B6" s="7"/>
      <c r="C6" s="7" t="s">
        <v>76</v>
      </c>
      <c r="D6" s="7" t="s">
        <v>77</v>
      </c>
      <c r="E6" s="7" t="s">
        <v>78</v>
      </c>
      <c r="F6" s="7" t="s">
        <v>76</v>
      </c>
      <c r="G6" s="7" t="s">
        <v>77</v>
      </c>
      <c r="H6" s="7" t="s">
        <v>78</v>
      </c>
      <c r="I6" s="7" t="s">
        <v>76</v>
      </c>
      <c r="J6" s="7" t="s">
        <v>77</v>
      </c>
      <c r="K6" s="7" t="s">
        <v>78</v>
      </c>
      <c r="L6" s="7" t="s">
        <v>76</v>
      </c>
      <c r="M6" s="7" t="s">
        <v>77</v>
      </c>
      <c r="N6" s="7" t="s">
        <v>78</v>
      </c>
      <c r="O6" s="7"/>
      <c r="P6" s="7"/>
      <c r="Q6" s="7"/>
      <c r="R6" s="7"/>
      <c r="S6" s="34"/>
      <c r="T6" s="38"/>
      <c r="U6" s="38"/>
      <c r="V6" s="38"/>
      <c r="W6" s="38"/>
      <c r="X6" s="38"/>
      <c r="Y6" s="38"/>
      <c r="Z6" s="38"/>
      <c r="AA6" s="7"/>
      <c r="AB6" s="51"/>
      <c r="AC6" s="51"/>
    </row>
    <row r="7" spans="1:29" ht="38.25" customHeight="1">
      <c r="A7" s="7"/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40</v>
      </c>
      <c r="O7" s="10" t="s">
        <v>40</v>
      </c>
      <c r="P7" s="10" t="s">
        <v>40</v>
      </c>
      <c r="Q7" s="10" t="s">
        <v>40</v>
      </c>
      <c r="R7" s="10" t="s">
        <v>40</v>
      </c>
      <c r="S7" s="39" t="s">
        <v>41</v>
      </c>
      <c r="T7" s="39" t="s">
        <v>41</v>
      </c>
      <c r="U7" s="39" t="s">
        <v>41</v>
      </c>
      <c r="V7" s="39" t="s">
        <v>41</v>
      </c>
      <c r="W7" s="39" t="s">
        <v>41</v>
      </c>
      <c r="X7" s="39" t="s">
        <v>41</v>
      </c>
      <c r="Y7" s="39" t="s">
        <v>41</v>
      </c>
      <c r="Z7" s="39" t="s">
        <v>41</v>
      </c>
      <c r="AA7" s="10" t="s">
        <v>42</v>
      </c>
      <c r="AB7" s="39" t="s">
        <v>41</v>
      </c>
      <c r="AC7" s="39" t="s">
        <v>41</v>
      </c>
    </row>
    <row r="8" spans="1:29" ht="27.75" customHeight="1">
      <c r="A8" s="11" t="s">
        <v>43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</row>
    <row r="9" spans="1:29" s="1" customFormat="1" ht="38.25" customHeight="1">
      <c r="A9" s="147" t="s">
        <v>44</v>
      </c>
      <c r="B9" s="148">
        <f>'特困人员 (乡镇)'!B25</f>
        <v>835</v>
      </c>
      <c r="C9" s="148">
        <f>'特困人员 (乡镇)'!C25</f>
        <v>22</v>
      </c>
      <c r="D9" s="148">
        <f>'特困人员 (乡镇)'!D25</f>
        <v>2</v>
      </c>
      <c r="E9" s="148">
        <f>'特困人员 (乡镇)'!E25</f>
        <v>2</v>
      </c>
      <c r="F9" s="148">
        <f>'特困人员 (乡镇)'!F25</f>
        <v>3</v>
      </c>
      <c r="G9" s="148">
        <f>'特困人员 (乡镇)'!G25</f>
        <v>6</v>
      </c>
      <c r="H9" s="148">
        <f>'特困人员 (乡镇)'!H25</f>
        <v>3</v>
      </c>
      <c r="I9" s="148">
        <f>'特困人员 (乡镇)'!I25</f>
        <v>485</v>
      </c>
      <c r="J9" s="148">
        <f>'特困人员 (乡镇)'!J25</f>
        <v>43</v>
      </c>
      <c r="K9" s="148">
        <f>'特困人员 (乡镇)'!K25</f>
        <v>23</v>
      </c>
      <c r="L9" s="148">
        <f>'特困人员 (乡镇)'!L25</f>
        <v>69</v>
      </c>
      <c r="M9" s="148">
        <f>'特困人员 (乡镇)'!M25</f>
        <v>136</v>
      </c>
      <c r="N9" s="148">
        <f>'特困人员 (乡镇)'!N25</f>
        <v>41</v>
      </c>
      <c r="O9" s="148">
        <f>'特困人员 (乡镇)'!O25</f>
        <v>39</v>
      </c>
      <c r="P9" s="148">
        <f>'特困人员 (乡镇)'!P25</f>
        <v>593</v>
      </c>
      <c r="Q9" s="148">
        <f>'特困人员 (乡镇)'!Q25</f>
        <v>8</v>
      </c>
      <c r="R9" s="148">
        <f>'特困人员 (乡镇)'!R25</f>
        <v>375</v>
      </c>
      <c r="S9" s="148">
        <f>'特困人员 (乡镇)'!S25</f>
        <v>487.39470000000006</v>
      </c>
      <c r="T9" s="148">
        <f>'特困人员 (乡镇)'!T25</f>
        <v>375.0199999999999</v>
      </c>
      <c r="U9" s="148">
        <f>'特困人员 (乡镇)'!U25</f>
        <v>112.3747</v>
      </c>
      <c r="V9" s="148">
        <f>'特困人员 (乡镇)'!V25</f>
        <v>0</v>
      </c>
      <c r="W9" s="148">
        <f>'特困人员 (乡镇)'!W25</f>
        <v>0</v>
      </c>
      <c r="X9" s="148">
        <f>'特困人员 (乡镇)'!X25</f>
        <v>129.55459999999997</v>
      </c>
      <c r="Y9" s="148">
        <f>'特困人员 (乡镇)'!Y25</f>
        <v>100.07949999999998</v>
      </c>
      <c r="Z9" s="148">
        <f>'特困人员 (乡镇)'!Z25</f>
        <v>29.475099999999994</v>
      </c>
      <c r="AA9" s="148">
        <f>'特困人员 (乡镇)'!AA25</f>
        <v>1551.5520958083828</v>
      </c>
      <c r="AB9" s="148">
        <f>'特困人员 (乡镇)'!AB25</f>
        <v>0</v>
      </c>
      <c r="AC9" s="148">
        <f>'特困人员 (乡镇)'!AC25</f>
        <v>0</v>
      </c>
    </row>
    <row r="10" spans="1:29" s="1" customFormat="1" ht="38.25" customHeight="1">
      <c r="A10" s="147"/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49"/>
      <c r="P10" s="149"/>
      <c r="Q10" s="149"/>
      <c r="R10" s="149"/>
      <c r="S10" s="148"/>
      <c r="T10" s="148"/>
      <c r="U10" s="148"/>
      <c r="V10" s="148"/>
      <c r="W10" s="148"/>
      <c r="X10" s="148"/>
      <c r="Y10" s="148"/>
      <c r="Z10" s="148"/>
      <c r="AA10" s="162"/>
      <c r="AB10" s="148"/>
      <c r="AC10" s="148"/>
    </row>
    <row r="11" spans="1:29" s="1" customFormat="1" ht="38.25" customHeight="1">
      <c r="A11" s="147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49"/>
      <c r="P11" s="149"/>
      <c r="Q11" s="149"/>
      <c r="R11" s="149"/>
      <c r="S11" s="148"/>
      <c r="T11" s="148"/>
      <c r="U11" s="148"/>
      <c r="V11" s="148"/>
      <c r="W11" s="148"/>
      <c r="X11" s="148"/>
      <c r="Y11" s="148"/>
      <c r="Z11" s="148"/>
      <c r="AA11" s="162"/>
      <c r="AB11" s="148"/>
      <c r="AC11" s="148"/>
    </row>
    <row r="12" spans="1:29" s="2" customFormat="1" ht="27" customHeight="1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60"/>
      <c r="T12" s="160"/>
      <c r="U12" s="160"/>
      <c r="V12" s="160"/>
      <c r="W12" s="160"/>
      <c r="X12" s="160"/>
      <c r="Y12" s="160"/>
      <c r="Z12" s="160"/>
      <c r="AA12" s="162"/>
      <c r="AB12" s="160"/>
      <c r="AC12" s="160"/>
    </row>
    <row r="13" spans="1:29" s="1" customFormat="1" ht="38.25" customHeight="1">
      <c r="A13" s="153"/>
      <c r="B13" s="149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/>
      <c r="P13" s="155"/>
      <c r="Q13" s="155"/>
      <c r="R13" s="155"/>
      <c r="S13" s="148"/>
      <c r="T13" s="54"/>
      <c r="U13" s="54"/>
      <c r="V13" s="54"/>
      <c r="W13" s="54"/>
      <c r="X13" s="148"/>
      <c r="Y13" s="54"/>
      <c r="Z13" s="54"/>
      <c r="AA13" s="162"/>
      <c r="AB13" s="148"/>
      <c r="AC13" s="148"/>
    </row>
    <row r="14" spans="1:29" s="1" customFormat="1" ht="38.25" customHeight="1">
      <c r="A14" s="147"/>
      <c r="B14" s="149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49"/>
      <c r="P14" s="149"/>
      <c r="Q14" s="149"/>
      <c r="R14" s="161"/>
      <c r="S14" s="148"/>
      <c r="T14" s="148"/>
      <c r="U14" s="148"/>
      <c r="V14" s="148"/>
      <c r="W14" s="148"/>
      <c r="X14" s="148"/>
      <c r="Y14" s="148"/>
      <c r="Z14" s="148"/>
      <c r="AA14" s="162"/>
      <c r="AB14" s="148"/>
      <c r="AC14" s="148"/>
    </row>
    <row r="15" spans="1:29" s="1" customFormat="1" ht="38.25" customHeight="1">
      <c r="A15" s="153"/>
      <c r="B15" s="149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6"/>
      <c r="P15" s="156"/>
      <c r="Q15" s="156"/>
      <c r="R15" s="156"/>
      <c r="S15" s="148"/>
      <c r="T15" s="148"/>
      <c r="U15" s="148"/>
      <c r="V15" s="148"/>
      <c r="W15" s="148"/>
      <c r="X15" s="148"/>
      <c r="Y15" s="148"/>
      <c r="Z15" s="148"/>
      <c r="AA15" s="162"/>
      <c r="AB15" s="148"/>
      <c r="AC15" s="148"/>
    </row>
    <row r="16" spans="1:29" s="1" customFormat="1" ht="38.25" customHeight="1">
      <c r="A16" s="153"/>
      <c r="B16" s="155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5"/>
      <c r="Q16" s="155"/>
      <c r="R16" s="155"/>
      <c r="S16" s="54"/>
      <c r="T16" s="54"/>
      <c r="U16" s="54"/>
      <c r="V16" s="148"/>
      <c r="W16" s="148"/>
      <c r="X16" s="54"/>
      <c r="Y16" s="148"/>
      <c r="Z16" s="54"/>
      <c r="AA16" s="162"/>
      <c r="AB16" s="148"/>
      <c r="AC16" s="148"/>
    </row>
    <row r="17" spans="1:29" s="1" customFormat="1" ht="30" customHeight="1">
      <c r="A17" s="156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62"/>
      <c r="AB17" s="148"/>
      <c r="AC17" s="148"/>
    </row>
    <row r="18" spans="1:29" s="1" customFormat="1" ht="38.25" customHeight="1">
      <c r="A18" s="147"/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49"/>
      <c r="P18" s="149"/>
      <c r="Q18" s="149"/>
      <c r="R18" s="149"/>
      <c r="S18" s="148"/>
      <c r="T18" s="148"/>
      <c r="U18" s="148"/>
      <c r="V18" s="148"/>
      <c r="W18" s="148"/>
      <c r="X18" s="148"/>
      <c r="Y18" s="148"/>
      <c r="Z18" s="148"/>
      <c r="AA18" s="162"/>
      <c r="AB18" s="148"/>
      <c r="AC18" s="148"/>
    </row>
    <row r="19" spans="1:29" s="1" customFormat="1" ht="38.25" customHeight="1">
      <c r="A19" s="147"/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62"/>
      <c r="AB19" s="148"/>
      <c r="AC19" s="148"/>
    </row>
    <row r="20" spans="1:29" s="1" customFormat="1" ht="38.25" customHeight="1">
      <c r="A20" s="147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8"/>
      <c r="T20" s="148"/>
      <c r="U20" s="148"/>
      <c r="V20" s="148"/>
      <c r="W20" s="148"/>
      <c r="X20" s="148"/>
      <c r="Y20" s="148"/>
      <c r="Z20" s="148"/>
      <c r="AA20" s="162"/>
      <c r="AB20" s="148"/>
      <c r="AC20" s="148"/>
    </row>
    <row r="21" spans="1:39" ht="38.25" customHeight="1">
      <c r="A21" s="1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27" ht="60.75" customHeight="1">
      <c r="A22" s="27" t="s">
        <v>79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30" ht="35.25" customHeight="1">
      <c r="A23" s="158" t="s">
        <v>3</v>
      </c>
      <c r="B23" s="158"/>
      <c r="C23" s="158"/>
      <c r="D23" s="159"/>
      <c r="E23" s="159"/>
      <c r="F23" s="158" t="s">
        <v>80</v>
      </c>
      <c r="G23" s="158"/>
      <c r="H23" s="158"/>
      <c r="I23" s="158"/>
      <c r="J23" s="158"/>
      <c r="K23" s="158"/>
      <c r="L23" s="158" t="s">
        <v>81</v>
      </c>
      <c r="M23" s="158"/>
      <c r="N23" s="158"/>
      <c r="O23" s="158"/>
      <c r="P23" s="158"/>
      <c r="Q23" s="158"/>
      <c r="S23" s="158" t="s">
        <v>49</v>
      </c>
      <c r="T23" s="158"/>
      <c r="U23" s="158"/>
      <c r="V23" s="158"/>
      <c r="X23" s="163" t="s">
        <v>7</v>
      </c>
      <c r="Y23" s="158"/>
      <c r="Z23" s="158"/>
      <c r="AA23" s="66" t="s">
        <v>8</v>
      </c>
      <c r="AB23" s="66"/>
      <c r="AC23" s="66"/>
      <c r="AD23" s="164"/>
    </row>
    <row r="25" ht="15">
      <c r="D25" s="28"/>
    </row>
  </sheetData>
  <sheetProtection/>
  <mergeCells count="32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C5:E5"/>
    <mergeCell ref="F5:H5"/>
    <mergeCell ref="I5:K5"/>
    <mergeCell ref="L5:N5"/>
    <mergeCell ref="A22:AA22"/>
    <mergeCell ref="AA23:AC23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zoomScaleSheetLayoutView="100" workbookViewId="0" topLeftCell="A1">
      <selection activeCell="V10" sqref="V10"/>
    </sheetView>
  </sheetViews>
  <sheetFormatPr defaultColWidth="9.00390625" defaultRowHeight="14.25"/>
  <cols>
    <col min="1" max="1" width="6.375" style="66" customWidth="1"/>
    <col min="2" max="3" width="5.25390625" style="65" customWidth="1"/>
    <col min="4" max="17" width="4.875" style="65" customWidth="1"/>
    <col min="18" max="21" width="3.75390625" style="65" customWidth="1"/>
    <col min="22" max="22" width="9.00390625" style="67" customWidth="1"/>
    <col min="23" max="23" width="7.875" style="67" customWidth="1"/>
    <col min="24" max="25" width="7.625" style="67" customWidth="1"/>
    <col min="26" max="26" width="5.375" style="67" customWidth="1"/>
    <col min="27" max="27" width="8.375" style="67" customWidth="1"/>
    <col min="28" max="28" width="7.875" style="67" customWidth="1"/>
    <col min="29" max="29" width="7.00390625" style="67" customWidth="1"/>
    <col min="30" max="30" width="7.375" style="67" customWidth="1"/>
    <col min="31" max="31" width="4.875" style="67" customWidth="1"/>
    <col min="32" max="32" width="6.25390625" style="65" customWidth="1"/>
  </cols>
  <sheetData>
    <row r="1" ht="19.5" customHeight="1">
      <c r="A1" s="68" t="s">
        <v>0</v>
      </c>
    </row>
    <row r="2" spans="1:32" ht="42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27.7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48" ht="26.25" customHeight="1">
      <c r="A4" s="71" t="s">
        <v>9</v>
      </c>
      <c r="B4" s="72" t="s">
        <v>10</v>
      </c>
      <c r="C4" s="72" t="s">
        <v>11</v>
      </c>
      <c r="D4" s="72" t="s">
        <v>12</v>
      </c>
      <c r="E4" s="72"/>
      <c r="F4" s="72"/>
      <c r="G4" s="72"/>
      <c r="H4" s="72" t="s">
        <v>13</v>
      </c>
      <c r="I4" s="72"/>
      <c r="J4" s="72"/>
      <c r="K4" s="72"/>
      <c r="L4" s="72" t="s">
        <v>14</v>
      </c>
      <c r="M4" s="72"/>
      <c r="N4" s="72"/>
      <c r="O4" s="72"/>
      <c r="P4" s="72"/>
      <c r="Q4" s="72"/>
      <c r="R4" s="96" t="s">
        <v>15</v>
      </c>
      <c r="S4" s="97"/>
      <c r="T4" s="97"/>
      <c r="U4" s="98"/>
      <c r="V4" s="99" t="s">
        <v>51</v>
      </c>
      <c r="W4" s="110"/>
      <c r="X4" s="110"/>
      <c r="Y4" s="110"/>
      <c r="Z4" s="110"/>
      <c r="AA4" s="99" t="s">
        <v>17</v>
      </c>
      <c r="AB4" s="110"/>
      <c r="AC4" s="110"/>
      <c r="AD4" s="110"/>
      <c r="AE4" s="111"/>
      <c r="AF4" s="72" t="s">
        <v>18</v>
      </c>
      <c r="AH4" s="72" t="s">
        <v>10</v>
      </c>
      <c r="AI4" s="72" t="s">
        <v>11</v>
      </c>
      <c r="AJ4" s="99" t="s">
        <v>51</v>
      </c>
      <c r="AK4" s="102"/>
      <c r="AL4" s="102"/>
      <c r="AM4" s="102"/>
      <c r="AN4" s="102"/>
      <c r="AP4" s="72" t="s">
        <v>10</v>
      </c>
      <c r="AQ4" s="72" t="s">
        <v>11</v>
      </c>
      <c r="AR4" s="102" t="s">
        <v>51</v>
      </c>
      <c r="AS4" s="102"/>
      <c r="AT4" s="102"/>
      <c r="AU4" s="102"/>
      <c r="AV4" s="102"/>
    </row>
    <row r="5" spans="1:48" ht="35.25" customHeight="1">
      <c r="A5" s="74"/>
      <c r="B5" s="72"/>
      <c r="C5" s="72"/>
      <c r="D5" s="76" t="s">
        <v>19</v>
      </c>
      <c r="E5" s="76" t="s">
        <v>20</v>
      </c>
      <c r="F5" s="76" t="s">
        <v>21</v>
      </c>
      <c r="G5" s="76" t="s">
        <v>22</v>
      </c>
      <c r="H5" s="76" t="s">
        <v>23</v>
      </c>
      <c r="I5" s="76" t="s">
        <v>24</v>
      </c>
      <c r="J5" s="76" t="s">
        <v>25</v>
      </c>
      <c r="K5" s="76" t="s">
        <v>26</v>
      </c>
      <c r="L5" s="76" t="s">
        <v>27</v>
      </c>
      <c r="M5" s="76" t="s">
        <v>28</v>
      </c>
      <c r="N5" s="76" t="s">
        <v>29</v>
      </c>
      <c r="O5" s="76" t="s">
        <v>30</v>
      </c>
      <c r="P5" s="76" t="s">
        <v>31</v>
      </c>
      <c r="Q5" s="76" t="s">
        <v>32</v>
      </c>
      <c r="R5" s="100" t="s">
        <v>33</v>
      </c>
      <c r="S5" s="101"/>
      <c r="T5" s="100" t="s">
        <v>34</v>
      </c>
      <c r="U5" s="101"/>
      <c r="V5" s="102"/>
      <c r="W5" s="102" t="s">
        <v>35</v>
      </c>
      <c r="X5" s="102" t="s">
        <v>36</v>
      </c>
      <c r="Y5" s="102" t="s">
        <v>37</v>
      </c>
      <c r="Z5" s="99" t="s">
        <v>38</v>
      </c>
      <c r="AA5" s="102"/>
      <c r="AB5" s="102" t="s">
        <v>35</v>
      </c>
      <c r="AC5" s="102" t="s">
        <v>36</v>
      </c>
      <c r="AD5" s="102" t="s">
        <v>37</v>
      </c>
      <c r="AE5" s="99" t="s">
        <v>38</v>
      </c>
      <c r="AF5" s="72"/>
      <c r="AH5" s="72"/>
      <c r="AI5" s="72"/>
      <c r="AJ5" s="102"/>
      <c r="AK5" s="102" t="s">
        <v>35</v>
      </c>
      <c r="AL5" s="102" t="s">
        <v>36</v>
      </c>
      <c r="AM5" s="102" t="s">
        <v>37</v>
      </c>
      <c r="AN5" s="102" t="s">
        <v>38</v>
      </c>
      <c r="AP5" s="72"/>
      <c r="AQ5" s="72"/>
      <c r="AR5" s="102"/>
      <c r="AS5" s="102" t="s">
        <v>35</v>
      </c>
      <c r="AT5" s="102" t="s">
        <v>36</v>
      </c>
      <c r="AU5" s="102" t="s">
        <v>37</v>
      </c>
      <c r="AV5" s="102" t="s">
        <v>38</v>
      </c>
    </row>
    <row r="6" spans="1:48" ht="15.75" customHeight="1">
      <c r="A6" s="77"/>
      <c r="B6" s="72" t="s">
        <v>39</v>
      </c>
      <c r="C6" s="72" t="s">
        <v>40</v>
      </c>
      <c r="D6" s="72" t="s">
        <v>40</v>
      </c>
      <c r="E6" s="72" t="s">
        <v>40</v>
      </c>
      <c r="F6" s="72" t="s">
        <v>40</v>
      </c>
      <c r="G6" s="72" t="s">
        <v>40</v>
      </c>
      <c r="H6" s="72" t="s">
        <v>40</v>
      </c>
      <c r="I6" s="72" t="s">
        <v>40</v>
      </c>
      <c r="J6" s="72" t="s">
        <v>40</v>
      </c>
      <c r="K6" s="72" t="s">
        <v>40</v>
      </c>
      <c r="L6" s="72" t="s">
        <v>40</v>
      </c>
      <c r="M6" s="72" t="s">
        <v>40</v>
      </c>
      <c r="N6" s="72" t="s">
        <v>40</v>
      </c>
      <c r="O6" s="72" t="s">
        <v>40</v>
      </c>
      <c r="P6" s="72" t="s">
        <v>40</v>
      </c>
      <c r="Q6" s="72" t="s">
        <v>40</v>
      </c>
      <c r="R6" s="78" t="s">
        <v>39</v>
      </c>
      <c r="S6" s="78" t="s">
        <v>40</v>
      </c>
      <c r="T6" s="78" t="s">
        <v>39</v>
      </c>
      <c r="U6" s="78" t="s">
        <v>40</v>
      </c>
      <c r="V6" s="102" t="s">
        <v>41</v>
      </c>
      <c r="W6" s="102" t="s">
        <v>41</v>
      </c>
      <c r="X6" s="102" t="s">
        <v>41</v>
      </c>
      <c r="Y6" s="102" t="s">
        <v>41</v>
      </c>
      <c r="Z6" s="102" t="s">
        <v>41</v>
      </c>
      <c r="AA6" s="102" t="s">
        <v>41</v>
      </c>
      <c r="AB6" s="102" t="s">
        <v>41</v>
      </c>
      <c r="AC6" s="102" t="s">
        <v>41</v>
      </c>
      <c r="AD6" s="102" t="s">
        <v>41</v>
      </c>
      <c r="AE6" s="102" t="s">
        <v>41</v>
      </c>
      <c r="AF6" s="72" t="s">
        <v>42</v>
      </c>
      <c r="AH6" s="72" t="s">
        <v>39</v>
      </c>
      <c r="AI6" s="72" t="s">
        <v>40</v>
      </c>
      <c r="AJ6" s="102" t="s">
        <v>41</v>
      </c>
      <c r="AK6" s="102" t="s">
        <v>41</v>
      </c>
      <c r="AL6" s="102" t="s">
        <v>41</v>
      </c>
      <c r="AM6" s="102" t="s">
        <v>41</v>
      </c>
      <c r="AN6" s="102" t="s">
        <v>41</v>
      </c>
      <c r="AP6" s="72" t="s">
        <v>39</v>
      </c>
      <c r="AQ6" s="72" t="s">
        <v>40</v>
      </c>
      <c r="AR6" s="102" t="s">
        <v>41</v>
      </c>
      <c r="AS6" s="102" t="s">
        <v>41</v>
      </c>
      <c r="AT6" s="102" t="s">
        <v>41</v>
      </c>
      <c r="AU6" s="102" t="s">
        <v>41</v>
      </c>
      <c r="AV6" s="102" t="s">
        <v>41</v>
      </c>
    </row>
    <row r="7" spans="1:48" ht="14.25" customHeight="1">
      <c r="A7" s="72" t="s">
        <v>43</v>
      </c>
      <c r="B7" s="72">
        <v>1</v>
      </c>
      <c r="C7" s="72">
        <v>2</v>
      </c>
      <c r="D7" s="72">
        <v>5</v>
      </c>
      <c r="E7" s="72">
        <v>6</v>
      </c>
      <c r="F7" s="72">
        <v>7</v>
      </c>
      <c r="G7" s="72">
        <v>8</v>
      </c>
      <c r="H7" s="72">
        <v>9</v>
      </c>
      <c r="I7" s="72">
        <v>10</v>
      </c>
      <c r="J7" s="72">
        <v>11</v>
      </c>
      <c r="K7" s="72">
        <v>12</v>
      </c>
      <c r="L7" s="72">
        <v>13</v>
      </c>
      <c r="M7" s="72">
        <v>14</v>
      </c>
      <c r="N7" s="72">
        <v>15</v>
      </c>
      <c r="O7" s="72">
        <v>16</v>
      </c>
      <c r="P7" s="72">
        <v>17</v>
      </c>
      <c r="Q7" s="72">
        <v>18</v>
      </c>
      <c r="R7" s="72">
        <v>19</v>
      </c>
      <c r="S7" s="72">
        <v>20</v>
      </c>
      <c r="T7" s="72">
        <v>21</v>
      </c>
      <c r="U7" s="72">
        <v>22</v>
      </c>
      <c r="V7" s="72">
        <v>23</v>
      </c>
      <c r="W7" s="72">
        <v>24</v>
      </c>
      <c r="X7" s="72">
        <v>25</v>
      </c>
      <c r="Y7" s="72">
        <v>26</v>
      </c>
      <c r="Z7" s="72">
        <v>27</v>
      </c>
      <c r="AA7" s="72">
        <v>28</v>
      </c>
      <c r="AB7" s="72">
        <v>29</v>
      </c>
      <c r="AC7" s="72">
        <v>30</v>
      </c>
      <c r="AD7" s="72">
        <v>31</v>
      </c>
      <c r="AE7" s="72">
        <v>32</v>
      </c>
      <c r="AF7" s="72">
        <v>33</v>
      </c>
      <c r="AH7" s="72">
        <v>1</v>
      </c>
      <c r="AI7" s="72">
        <v>2</v>
      </c>
      <c r="AJ7" s="72">
        <v>23</v>
      </c>
      <c r="AK7" s="72">
        <v>24</v>
      </c>
      <c r="AL7" s="72">
        <v>25</v>
      </c>
      <c r="AM7" s="72">
        <v>26</v>
      </c>
      <c r="AN7" s="72">
        <v>27</v>
      </c>
      <c r="AP7" s="72">
        <v>1</v>
      </c>
      <c r="AQ7" s="72">
        <v>2</v>
      </c>
      <c r="AR7" s="72">
        <v>23</v>
      </c>
      <c r="AS7" s="72">
        <v>24</v>
      </c>
      <c r="AT7" s="72">
        <v>25</v>
      </c>
      <c r="AU7" s="72">
        <v>26</v>
      </c>
      <c r="AV7" s="72">
        <v>27</v>
      </c>
    </row>
    <row r="8" spans="1:48" ht="25.5" customHeight="1">
      <c r="A8" s="72" t="s">
        <v>82</v>
      </c>
      <c r="B8" s="124">
        <v>138</v>
      </c>
      <c r="C8" s="124">
        <v>209</v>
      </c>
      <c r="D8" s="124">
        <v>81</v>
      </c>
      <c r="E8" s="124">
        <v>26</v>
      </c>
      <c r="F8" s="124">
        <v>31</v>
      </c>
      <c r="G8" s="125">
        <v>101</v>
      </c>
      <c r="H8" s="124">
        <v>37</v>
      </c>
      <c r="I8" s="134">
        <v>43</v>
      </c>
      <c r="J8" s="134">
        <v>61</v>
      </c>
      <c r="K8" s="134">
        <v>68</v>
      </c>
      <c r="L8" s="124">
        <v>49</v>
      </c>
      <c r="M8" s="124">
        <v>117</v>
      </c>
      <c r="N8" s="124">
        <v>0</v>
      </c>
      <c r="O8" s="124">
        <v>0</v>
      </c>
      <c r="P8" s="124">
        <v>28</v>
      </c>
      <c r="Q8" s="124">
        <v>15</v>
      </c>
      <c r="R8" s="124">
        <v>0</v>
      </c>
      <c r="S8" s="124">
        <v>0</v>
      </c>
      <c r="T8" s="124">
        <v>1</v>
      </c>
      <c r="U8" s="124">
        <v>3</v>
      </c>
      <c r="V8" s="124">
        <v>44.0926</v>
      </c>
      <c r="W8" s="124">
        <v>44.0126</v>
      </c>
      <c r="X8" s="124">
        <v>0</v>
      </c>
      <c r="Y8" s="124">
        <v>0.08</v>
      </c>
      <c r="Z8" s="124">
        <v>0</v>
      </c>
      <c r="AA8" s="124">
        <v>12.1978</v>
      </c>
      <c r="AB8" s="124">
        <v>12.1778</v>
      </c>
      <c r="AC8" s="124">
        <v>0</v>
      </c>
      <c r="AD8" s="124">
        <v>0.02</v>
      </c>
      <c r="AE8" s="124">
        <v>0</v>
      </c>
      <c r="AF8" s="124">
        <v>583</v>
      </c>
      <c r="AH8" s="141">
        <v>139</v>
      </c>
      <c r="AI8" s="141">
        <v>212</v>
      </c>
      <c r="AJ8" s="144">
        <v>31.8948</v>
      </c>
      <c r="AK8" s="144">
        <v>31.8348</v>
      </c>
      <c r="AL8" s="144">
        <v>0</v>
      </c>
      <c r="AM8" s="144">
        <v>0.06</v>
      </c>
      <c r="AN8" s="144">
        <v>0</v>
      </c>
      <c r="AP8" s="123">
        <f aca="true" t="shared" si="0" ref="AP8:AP15">AH8+R8-T8-B8</f>
        <v>0</v>
      </c>
      <c r="AQ8" s="123">
        <f aca="true" t="shared" si="1" ref="AQ8:AQ15">AI8+S8-U8-C8</f>
        <v>0</v>
      </c>
      <c r="AR8" s="123">
        <f aca="true" t="shared" si="2" ref="AR8:AR15">AJ8+AA8-V8</f>
        <v>0</v>
      </c>
      <c r="AS8" s="123">
        <f aca="true" t="shared" si="3" ref="AS8:AU8">AB8+AK8-W8</f>
        <v>0</v>
      </c>
      <c r="AT8" s="123">
        <f t="shared" si="3"/>
        <v>0</v>
      </c>
      <c r="AU8" s="123">
        <f t="shared" si="3"/>
        <v>0</v>
      </c>
      <c r="AV8" s="123">
        <f aca="true" t="shared" si="4" ref="AV8:AV15">AN8-Z8</f>
        <v>0</v>
      </c>
    </row>
    <row r="9" spans="1:48" s="65" customFormat="1" ht="25.5" customHeight="1">
      <c r="A9" s="126" t="s">
        <v>83</v>
      </c>
      <c r="B9" s="127">
        <v>19</v>
      </c>
      <c r="C9" s="127">
        <v>36</v>
      </c>
      <c r="D9" s="127">
        <v>14</v>
      </c>
      <c r="E9" s="127">
        <v>2</v>
      </c>
      <c r="F9" s="127">
        <v>7</v>
      </c>
      <c r="G9" s="127">
        <v>16</v>
      </c>
      <c r="H9" s="127">
        <v>7</v>
      </c>
      <c r="I9" s="127">
        <v>5</v>
      </c>
      <c r="J9" s="127">
        <v>10</v>
      </c>
      <c r="K9" s="127">
        <v>14</v>
      </c>
      <c r="L9" s="127">
        <v>9</v>
      </c>
      <c r="M9" s="127">
        <v>21</v>
      </c>
      <c r="N9" s="127"/>
      <c r="O9" s="127"/>
      <c r="P9" s="127">
        <v>6</v>
      </c>
      <c r="Q9" s="136"/>
      <c r="R9" s="136"/>
      <c r="S9" s="136"/>
      <c r="T9" s="136"/>
      <c r="U9" s="136"/>
      <c r="V9" s="137">
        <v>6.7427</v>
      </c>
      <c r="W9" s="137">
        <v>6.7427</v>
      </c>
      <c r="X9" s="137"/>
      <c r="Y9" s="137"/>
      <c r="Z9" s="137"/>
      <c r="AA9" s="137">
        <v>1.8779</v>
      </c>
      <c r="AB9" s="137">
        <v>1.8779</v>
      </c>
      <c r="AC9" s="137"/>
      <c r="AD9" s="137"/>
      <c r="AE9" s="137"/>
      <c r="AF9" s="137"/>
      <c r="AH9" s="141">
        <v>19</v>
      </c>
      <c r="AI9" s="141">
        <v>36</v>
      </c>
      <c r="AJ9" s="144">
        <v>4.8648</v>
      </c>
      <c r="AK9" s="144">
        <v>4.8648</v>
      </c>
      <c r="AL9" s="144"/>
      <c r="AM9" s="144"/>
      <c r="AN9" s="144"/>
      <c r="AP9" s="123">
        <f t="shared" si="0"/>
        <v>0</v>
      </c>
      <c r="AQ9" s="123">
        <f t="shared" si="1"/>
        <v>0</v>
      </c>
      <c r="AR9" s="123">
        <f t="shared" si="2"/>
        <v>0</v>
      </c>
      <c r="AS9" s="123">
        <f aca="true" t="shared" si="5" ref="AS9:AU9">AB9+AK9-W9</f>
        <v>0</v>
      </c>
      <c r="AT9" s="123">
        <f t="shared" si="5"/>
        <v>0</v>
      </c>
      <c r="AU9" s="123">
        <f t="shared" si="5"/>
        <v>0</v>
      </c>
      <c r="AV9" s="123">
        <f t="shared" si="4"/>
        <v>0</v>
      </c>
    </row>
    <row r="10" spans="1:48" s="65" customFormat="1" ht="25.5" customHeight="1">
      <c r="A10" s="126" t="s">
        <v>84</v>
      </c>
      <c r="B10" s="127">
        <v>1</v>
      </c>
      <c r="C10" s="127">
        <v>1</v>
      </c>
      <c r="D10" s="127">
        <v>1</v>
      </c>
      <c r="E10" s="127"/>
      <c r="F10" s="127"/>
      <c r="G10" s="127">
        <v>1</v>
      </c>
      <c r="H10" s="127"/>
      <c r="I10" s="127">
        <v>1</v>
      </c>
      <c r="J10" s="127"/>
      <c r="K10" s="127"/>
      <c r="L10" s="127"/>
      <c r="M10" s="127">
        <v>1</v>
      </c>
      <c r="N10" s="127"/>
      <c r="O10" s="127"/>
      <c r="P10" s="127"/>
      <c r="Q10" s="136"/>
      <c r="R10" s="136"/>
      <c r="S10" s="136"/>
      <c r="T10" s="136"/>
      <c r="U10" s="136"/>
      <c r="V10" s="137">
        <v>0.26680000000000004</v>
      </c>
      <c r="W10" s="137">
        <v>0.26680000000000004</v>
      </c>
      <c r="X10" s="137">
        <v>0</v>
      </c>
      <c r="Y10" s="137">
        <v>0</v>
      </c>
      <c r="Z10" s="137">
        <v>0</v>
      </c>
      <c r="AA10" s="137">
        <v>0.0748</v>
      </c>
      <c r="AB10" s="137">
        <v>0.0748</v>
      </c>
      <c r="AC10" s="137">
        <v>0</v>
      </c>
      <c r="AD10" s="137">
        <v>0</v>
      </c>
      <c r="AE10" s="137">
        <v>0</v>
      </c>
      <c r="AF10" s="137">
        <v>748</v>
      </c>
      <c r="AH10" s="141">
        <v>1</v>
      </c>
      <c r="AI10" s="141">
        <v>1</v>
      </c>
      <c r="AJ10" s="144">
        <v>0.192</v>
      </c>
      <c r="AK10" s="144">
        <v>0.192</v>
      </c>
      <c r="AL10" s="144">
        <v>0</v>
      </c>
      <c r="AM10" s="144">
        <v>0</v>
      </c>
      <c r="AN10" s="144">
        <v>0</v>
      </c>
      <c r="AP10" s="123">
        <f t="shared" si="0"/>
        <v>0</v>
      </c>
      <c r="AQ10" s="123">
        <f t="shared" si="1"/>
        <v>0</v>
      </c>
      <c r="AR10" s="123">
        <f t="shared" si="2"/>
        <v>0</v>
      </c>
      <c r="AS10" s="123">
        <f aca="true" t="shared" si="6" ref="AS10:AU10">AB10+AK10-W10</f>
        <v>0</v>
      </c>
      <c r="AT10" s="123">
        <f t="shared" si="6"/>
        <v>0</v>
      </c>
      <c r="AU10" s="123">
        <f t="shared" si="6"/>
        <v>0</v>
      </c>
      <c r="AV10" s="123">
        <f t="shared" si="4"/>
        <v>0</v>
      </c>
    </row>
    <row r="11" spans="1:48" s="65" customFormat="1" ht="25.5" customHeight="1">
      <c r="A11" s="126" t="s">
        <v>85</v>
      </c>
      <c r="B11" s="128">
        <v>19</v>
      </c>
      <c r="C11" s="128">
        <v>33</v>
      </c>
      <c r="D11" s="128">
        <v>16</v>
      </c>
      <c r="E11" s="128">
        <v>3</v>
      </c>
      <c r="F11" s="128">
        <v>4</v>
      </c>
      <c r="G11" s="129">
        <v>11</v>
      </c>
      <c r="H11" s="130">
        <v>9</v>
      </c>
      <c r="I11" s="130">
        <v>8</v>
      </c>
      <c r="J11" s="130">
        <v>6</v>
      </c>
      <c r="K11" s="130">
        <v>10</v>
      </c>
      <c r="L11" s="128">
        <v>9</v>
      </c>
      <c r="M11" s="128">
        <v>16</v>
      </c>
      <c r="N11" s="128">
        <v>0</v>
      </c>
      <c r="O11" s="128">
        <v>0</v>
      </c>
      <c r="P11" s="128">
        <v>8</v>
      </c>
      <c r="Q11" s="128">
        <v>0</v>
      </c>
      <c r="R11" s="138">
        <v>0</v>
      </c>
      <c r="S11" s="138">
        <v>0</v>
      </c>
      <c r="T11" s="128">
        <v>1</v>
      </c>
      <c r="U11" s="128">
        <v>1</v>
      </c>
      <c r="V11" s="139">
        <v>6.5001</v>
      </c>
      <c r="W11" s="139">
        <v>6.5001</v>
      </c>
      <c r="X11" s="139">
        <v>0</v>
      </c>
      <c r="Y11" s="139">
        <v>0</v>
      </c>
      <c r="Z11" s="139">
        <v>0</v>
      </c>
      <c r="AA11" s="139">
        <v>1.7679</v>
      </c>
      <c r="AB11" s="139">
        <v>1.7679</v>
      </c>
      <c r="AC11" s="139">
        <v>0</v>
      </c>
      <c r="AD11" s="139">
        <v>0</v>
      </c>
      <c r="AE11" s="139">
        <v>0</v>
      </c>
      <c r="AF11" s="139">
        <v>535.7272727272727</v>
      </c>
      <c r="AH11" s="144">
        <v>20</v>
      </c>
      <c r="AI11" s="144">
        <v>34</v>
      </c>
      <c r="AJ11" s="144">
        <v>4.7322</v>
      </c>
      <c r="AK11" s="144">
        <v>4.7322</v>
      </c>
      <c r="AL11" s="144">
        <v>0</v>
      </c>
      <c r="AM11" s="144">
        <v>0</v>
      </c>
      <c r="AN11" s="144">
        <v>0</v>
      </c>
      <c r="AP11" s="123">
        <f t="shared" si="0"/>
        <v>0</v>
      </c>
      <c r="AQ11" s="123">
        <f t="shared" si="1"/>
        <v>0</v>
      </c>
      <c r="AR11" s="123">
        <f t="shared" si="2"/>
        <v>0</v>
      </c>
      <c r="AS11" s="123">
        <f aca="true" t="shared" si="7" ref="AS11:AU11">AB11+AK11-W11</f>
        <v>0</v>
      </c>
      <c r="AT11" s="123">
        <f t="shared" si="7"/>
        <v>0</v>
      </c>
      <c r="AU11" s="123">
        <f t="shared" si="7"/>
        <v>0</v>
      </c>
      <c r="AV11" s="123">
        <f t="shared" si="4"/>
        <v>0</v>
      </c>
    </row>
    <row r="12" spans="1:48" s="65" customFormat="1" ht="25.5" customHeight="1">
      <c r="A12" s="131" t="s">
        <v>86</v>
      </c>
      <c r="B12" s="127">
        <v>3</v>
      </c>
      <c r="C12" s="127">
        <v>6</v>
      </c>
      <c r="D12" s="127">
        <v>3</v>
      </c>
      <c r="E12" s="127">
        <v>1</v>
      </c>
      <c r="F12" s="127">
        <v>1</v>
      </c>
      <c r="G12" s="127">
        <v>1</v>
      </c>
      <c r="H12" s="127"/>
      <c r="I12" s="127">
        <v>1</v>
      </c>
      <c r="J12" s="127">
        <v>2</v>
      </c>
      <c r="K12" s="127">
        <v>3</v>
      </c>
      <c r="L12" s="127">
        <v>4</v>
      </c>
      <c r="M12" s="127"/>
      <c r="N12" s="127"/>
      <c r="O12" s="127"/>
      <c r="P12" s="127">
        <v>2</v>
      </c>
      <c r="Q12" s="136"/>
      <c r="R12" s="136">
        <v>0</v>
      </c>
      <c r="S12" s="136">
        <v>0</v>
      </c>
      <c r="T12" s="136">
        <v>0</v>
      </c>
      <c r="U12" s="136">
        <v>0</v>
      </c>
      <c r="V12" s="137">
        <v>1.272</v>
      </c>
      <c r="W12" s="140">
        <v>1.272</v>
      </c>
      <c r="X12" s="140"/>
      <c r="Y12" s="140"/>
      <c r="Z12" s="140"/>
      <c r="AA12" s="137">
        <v>0.3594</v>
      </c>
      <c r="AB12" s="137">
        <v>0.3594</v>
      </c>
      <c r="AC12" s="140"/>
      <c r="AD12" s="140"/>
      <c r="AE12" s="140"/>
      <c r="AF12" s="137"/>
      <c r="AH12" s="141">
        <v>3</v>
      </c>
      <c r="AI12" s="141">
        <v>6</v>
      </c>
      <c r="AJ12" s="144">
        <v>0.9126</v>
      </c>
      <c r="AK12" s="145">
        <v>0.9126</v>
      </c>
      <c r="AL12" s="145"/>
      <c r="AM12" s="145"/>
      <c r="AN12" s="145"/>
      <c r="AP12" s="123">
        <f t="shared" si="0"/>
        <v>0</v>
      </c>
      <c r="AQ12" s="123">
        <f t="shared" si="1"/>
        <v>0</v>
      </c>
      <c r="AR12" s="123">
        <f t="shared" si="2"/>
        <v>0</v>
      </c>
      <c r="AS12" s="123">
        <f aca="true" t="shared" si="8" ref="AS12:AU12">AB12+AK12-W12</f>
        <v>0</v>
      </c>
      <c r="AT12" s="123">
        <f t="shared" si="8"/>
        <v>0</v>
      </c>
      <c r="AU12" s="123">
        <f t="shared" si="8"/>
        <v>0</v>
      </c>
      <c r="AV12" s="123">
        <f t="shared" si="4"/>
        <v>0</v>
      </c>
    </row>
    <row r="13" spans="1:48" s="65" customFormat="1" ht="25.5" customHeight="1">
      <c r="A13" s="132" t="s">
        <v>87</v>
      </c>
      <c r="B13" s="127">
        <v>1</v>
      </c>
      <c r="C13" s="127">
        <v>1</v>
      </c>
      <c r="D13" s="127">
        <v>0</v>
      </c>
      <c r="E13" s="127">
        <v>0</v>
      </c>
      <c r="F13" s="127">
        <v>0</v>
      </c>
      <c r="G13" s="127">
        <v>1</v>
      </c>
      <c r="H13" s="127">
        <v>0</v>
      </c>
      <c r="I13" s="127">
        <v>0</v>
      </c>
      <c r="J13" s="127">
        <v>0</v>
      </c>
      <c r="K13" s="127">
        <v>1</v>
      </c>
      <c r="L13" s="127">
        <v>0</v>
      </c>
      <c r="M13" s="127">
        <v>1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37">
        <v>0.26680000000000004</v>
      </c>
      <c r="W13" s="137">
        <v>0.26680000000000004</v>
      </c>
      <c r="X13" s="137">
        <v>0</v>
      </c>
      <c r="Y13" s="137">
        <v>0</v>
      </c>
      <c r="Z13" s="137">
        <v>0</v>
      </c>
      <c r="AA13" s="137">
        <v>0.0748</v>
      </c>
      <c r="AB13" s="137">
        <v>0.0748</v>
      </c>
      <c r="AC13" s="137">
        <v>0</v>
      </c>
      <c r="AD13" s="137">
        <v>0</v>
      </c>
      <c r="AE13" s="137">
        <v>0</v>
      </c>
      <c r="AF13" s="137"/>
      <c r="AH13" s="141">
        <v>1</v>
      </c>
      <c r="AI13" s="141">
        <v>1</v>
      </c>
      <c r="AJ13" s="144">
        <v>0.192</v>
      </c>
      <c r="AK13" s="144">
        <v>0.192</v>
      </c>
      <c r="AL13" s="144">
        <v>0</v>
      </c>
      <c r="AM13" s="144">
        <v>0</v>
      </c>
      <c r="AN13" s="144">
        <v>0</v>
      </c>
      <c r="AP13" s="123">
        <f t="shared" si="0"/>
        <v>0</v>
      </c>
      <c r="AQ13" s="123">
        <f t="shared" si="1"/>
        <v>0</v>
      </c>
      <c r="AR13" s="123">
        <f t="shared" si="2"/>
        <v>0</v>
      </c>
      <c r="AS13" s="123">
        <f aca="true" t="shared" si="9" ref="AS13:AU13">AB13+AK13-W13</f>
        <v>0</v>
      </c>
      <c r="AT13" s="123">
        <f t="shared" si="9"/>
        <v>0</v>
      </c>
      <c r="AU13" s="123">
        <f t="shared" si="9"/>
        <v>0</v>
      </c>
      <c r="AV13" s="123">
        <f t="shared" si="4"/>
        <v>0</v>
      </c>
    </row>
    <row r="14" spans="1:48" s="65" customFormat="1" ht="25.5" customHeight="1">
      <c r="A14" s="126" t="s">
        <v>88</v>
      </c>
      <c r="B14" s="127">
        <v>13</v>
      </c>
      <c r="C14" s="127">
        <v>18</v>
      </c>
      <c r="D14" s="127">
        <v>7</v>
      </c>
      <c r="E14" s="127">
        <v>4</v>
      </c>
      <c r="F14" s="127">
        <v>3</v>
      </c>
      <c r="G14" s="127">
        <v>10</v>
      </c>
      <c r="H14" s="127">
        <v>0</v>
      </c>
      <c r="I14" s="135">
        <v>2</v>
      </c>
      <c r="J14" s="135">
        <v>7</v>
      </c>
      <c r="K14" s="135">
        <v>9</v>
      </c>
      <c r="L14" s="127">
        <v>0</v>
      </c>
      <c r="M14" s="127">
        <v>10</v>
      </c>
      <c r="N14" s="127"/>
      <c r="O14" s="127"/>
      <c r="P14" s="127">
        <v>8</v>
      </c>
      <c r="Q14" s="127"/>
      <c r="R14" s="141"/>
      <c r="S14" s="141"/>
      <c r="T14" s="141"/>
      <c r="U14" s="141"/>
      <c r="V14" s="142">
        <v>4.2032</v>
      </c>
      <c r="W14" s="142">
        <v>4.2032</v>
      </c>
      <c r="X14" s="137"/>
      <c r="Y14" s="137"/>
      <c r="Z14" s="137"/>
      <c r="AA14" s="137">
        <v>1.1741</v>
      </c>
      <c r="AB14" s="137">
        <v>1.1741</v>
      </c>
      <c r="AC14" s="143"/>
      <c r="AD14" s="137"/>
      <c r="AE14" s="137"/>
      <c r="AF14" s="137"/>
      <c r="AH14" s="141">
        <v>13</v>
      </c>
      <c r="AI14" s="141">
        <v>18</v>
      </c>
      <c r="AJ14" s="144">
        <v>3.0291</v>
      </c>
      <c r="AK14" s="144">
        <v>3.0291</v>
      </c>
      <c r="AL14" s="144"/>
      <c r="AM14" s="144"/>
      <c r="AN14" s="144"/>
      <c r="AP14" s="123">
        <f t="shared" si="0"/>
        <v>0</v>
      </c>
      <c r="AQ14" s="123">
        <f t="shared" si="1"/>
        <v>0</v>
      </c>
      <c r="AR14" s="123">
        <f t="shared" si="2"/>
        <v>0</v>
      </c>
      <c r="AS14" s="123">
        <f aca="true" t="shared" si="10" ref="AS14:AU14">AB14+AK14-W14</f>
        <v>0</v>
      </c>
      <c r="AT14" s="123">
        <f t="shared" si="10"/>
        <v>0</v>
      </c>
      <c r="AU14" s="123">
        <f t="shared" si="10"/>
        <v>0</v>
      </c>
      <c r="AV14" s="123">
        <f t="shared" si="4"/>
        <v>0</v>
      </c>
    </row>
    <row r="15" spans="1:48" s="65" customFormat="1" ht="25.5" customHeight="1">
      <c r="A15" s="132" t="s">
        <v>89</v>
      </c>
      <c r="B15" s="127">
        <v>1</v>
      </c>
      <c r="C15" s="127">
        <v>1</v>
      </c>
      <c r="D15" s="127">
        <v>1</v>
      </c>
      <c r="E15" s="127">
        <v>1</v>
      </c>
      <c r="F15" s="127">
        <v>0</v>
      </c>
      <c r="G15" s="127">
        <v>0</v>
      </c>
      <c r="H15" s="127">
        <v>0</v>
      </c>
      <c r="I15" s="135">
        <v>0</v>
      </c>
      <c r="J15" s="135">
        <v>1</v>
      </c>
      <c r="K15" s="135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1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37">
        <v>0.212</v>
      </c>
      <c r="W15" s="137">
        <v>0.212</v>
      </c>
      <c r="X15" s="137">
        <v>0</v>
      </c>
      <c r="Y15" s="137">
        <v>0</v>
      </c>
      <c r="Z15" s="137">
        <v>0</v>
      </c>
      <c r="AA15" s="137">
        <v>0.0599</v>
      </c>
      <c r="AB15" s="137">
        <v>0.0599</v>
      </c>
      <c r="AC15" s="137">
        <v>0</v>
      </c>
      <c r="AD15" s="137">
        <v>0</v>
      </c>
      <c r="AE15" s="137">
        <v>0</v>
      </c>
      <c r="AF15" s="137"/>
      <c r="AH15" s="144">
        <v>1</v>
      </c>
      <c r="AI15" s="144">
        <v>1</v>
      </c>
      <c r="AJ15" s="144">
        <v>0.1521</v>
      </c>
      <c r="AK15" s="144">
        <v>0.1521</v>
      </c>
      <c r="AL15" s="144">
        <v>0</v>
      </c>
      <c r="AM15" s="144">
        <v>0</v>
      </c>
      <c r="AN15" s="144">
        <v>0</v>
      </c>
      <c r="AP15" s="123">
        <f t="shared" si="0"/>
        <v>0</v>
      </c>
      <c r="AQ15" s="123">
        <f t="shared" si="1"/>
        <v>0</v>
      </c>
      <c r="AR15" s="123">
        <f t="shared" si="2"/>
        <v>0</v>
      </c>
      <c r="AS15" s="123">
        <f aca="true" t="shared" si="11" ref="AS15:AU15">AB15+AK15-W15</f>
        <v>0</v>
      </c>
      <c r="AT15" s="123">
        <f t="shared" si="11"/>
        <v>0</v>
      </c>
      <c r="AU15" s="123">
        <f t="shared" si="11"/>
        <v>0</v>
      </c>
      <c r="AV15" s="123">
        <f t="shared" si="4"/>
        <v>0</v>
      </c>
    </row>
    <row r="16" spans="1:48" s="65" customFormat="1" ht="25.5" customHeight="1">
      <c r="A16" s="132" t="s">
        <v>90</v>
      </c>
      <c r="B16" s="72">
        <f>SUM(B8:B15)</f>
        <v>195</v>
      </c>
      <c r="C16" s="72">
        <f aca="true" t="shared" si="12" ref="C16:AF16">SUM(C8:C15)</f>
        <v>305</v>
      </c>
      <c r="D16" s="72">
        <f t="shared" si="12"/>
        <v>123</v>
      </c>
      <c r="E16" s="72">
        <f t="shared" si="12"/>
        <v>37</v>
      </c>
      <c r="F16" s="72">
        <f t="shared" si="12"/>
        <v>46</v>
      </c>
      <c r="G16" s="72">
        <f t="shared" si="12"/>
        <v>141</v>
      </c>
      <c r="H16" s="72">
        <f t="shared" si="12"/>
        <v>53</v>
      </c>
      <c r="I16" s="72">
        <f t="shared" si="12"/>
        <v>60</v>
      </c>
      <c r="J16" s="72">
        <f t="shared" si="12"/>
        <v>87</v>
      </c>
      <c r="K16" s="72">
        <f t="shared" si="12"/>
        <v>105</v>
      </c>
      <c r="L16" s="72">
        <f t="shared" si="12"/>
        <v>71</v>
      </c>
      <c r="M16" s="72">
        <f t="shared" si="12"/>
        <v>166</v>
      </c>
      <c r="N16" s="72">
        <f t="shared" si="12"/>
        <v>0</v>
      </c>
      <c r="O16" s="72">
        <f t="shared" si="12"/>
        <v>0</v>
      </c>
      <c r="P16" s="72">
        <f t="shared" si="12"/>
        <v>53</v>
      </c>
      <c r="Q16" s="72">
        <f t="shared" si="12"/>
        <v>15</v>
      </c>
      <c r="R16" s="72">
        <f t="shared" si="12"/>
        <v>0</v>
      </c>
      <c r="S16" s="72">
        <f t="shared" si="12"/>
        <v>0</v>
      </c>
      <c r="T16" s="72">
        <f t="shared" si="12"/>
        <v>2</v>
      </c>
      <c r="U16" s="72">
        <f t="shared" si="12"/>
        <v>4</v>
      </c>
      <c r="V16" s="72">
        <f t="shared" si="12"/>
        <v>63.556200000000004</v>
      </c>
      <c r="W16" s="72">
        <f t="shared" si="12"/>
        <v>63.476200000000006</v>
      </c>
      <c r="X16" s="72">
        <f t="shared" si="12"/>
        <v>0</v>
      </c>
      <c r="Y16" s="72">
        <f t="shared" si="12"/>
        <v>0.08</v>
      </c>
      <c r="Z16" s="72">
        <f t="shared" si="12"/>
        <v>0</v>
      </c>
      <c r="AA16" s="72">
        <f t="shared" si="12"/>
        <v>17.5866</v>
      </c>
      <c r="AB16" s="72">
        <f t="shared" si="12"/>
        <v>17.566599999999998</v>
      </c>
      <c r="AC16" s="72">
        <f t="shared" si="12"/>
        <v>0</v>
      </c>
      <c r="AD16" s="72">
        <f t="shared" si="12"/>
        <v>0.02</v>
      </c>
      <c r="AE16" s="72">
        <f t="shared" si="12"/>
        <v>0</v>
      </c>
      <c r="AF16" s="137">
        <f>AA16/C16*10000</f>
        <v>576.6098360655737</v>
      </c>
      <c r="AH16" s="72">
        <v>197</v>
      </c>
      <c r="AI16" s="72">
        <v>309</v>
      </c>
      <c r="AJ16" s="146">
        <v>45.96959999999999</v>
      </c>
      <c r="AK16" s="146">
        <v>45.9096</v>
      </c>
      <c r="AL16" s="146">
        <v>0</v>
      </c>
      <c r="AM16" s="146">
        <v>0.06</v>
      </c>
      <c r="AN16" s="146">
        <v>0</v>
      </c>
      <c r="AP16" s="123">
        <f aca="true" t="shared" si="13" ref="AP16:AV16">SUM(AP8:AP15)</f>
        <v>0</v>
      </c>
      <c r="AQ16" s="123">
        <f t="shared" si="13"/>
        <v>0</v>
      </c>
      <c r="AR16" s="123">
        <f t="shared" si="13"/>
        <v>0</v>
      </c>
      <c r="AS16" s="123">
        <f t="shared" si="13"/>
        <v>0</v>
      </c>
      <c r="AT16" s="123">
        <f t="shared" si="13"/>
        <v>0</v>
      </c>
      <c r="AU16" s="123">
        <f t="shared" si="13"/>
        <v>0</v>
      </c>
      <c r="AV16" s="123">
        <f t="shared" si="13"/>
        <v>0</v>
      </c>
    </row>
    <row r="17" spans="1:32" ht="60.75" customHeight="1">
      <c r="A17" s="133" t="s">
        <v>45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</row>
  </sheetData>
  <sheetProtection/>
  <mergeCells count="25">
    <mergeCell ref="A2:AF2"/>
    <mergeCell ref="A3:AF3"/>
    <mergeCell ref="D4:G4"/>
    <mergeCell ref="H4:K4"/>
    <mergeCell ref="L4:Q4"/>
    <mergeCell ref="R4:U4"/>
    <mergeCell ref="W4:Z4"/>
    <mergeCell ref="AB4:AE4"/>
    <mergeCell ref="AK4:AN4"/>
    <mergeCell ref="AS4:AV4"/>
    <mergeCell ref="R5:S5"/>
    <mergeCell ref="T5:U5"/>
    <mergeCell ref="A17:AF17"/>
    <mergeCell ref="A4:A6"/>
    <mergeCell ref="B4:B5"/>
    <mergeCell ref="C4:C5"/>
    <mergeCell ref="V4:V5"/>
    <mergeCell ref="AA4:AA5"/>
    <mergeCell ref="AF4:AF5"/>
    <mergeCell ref="AH4:AH5"/>
    <mergeCell ref="AI4:AI5"/>
    <mergeCell ref="AJ4:AJ5"/>
    <mergeCell ref="AP4:AP5"/>
    <mergeCell ref="AQ4:AQ5"/>
    <mergeCell ref="AR4:AR5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4"/>
  <sheetViews>
    <sheetView zoomScaleSheetLayoutView="100" workbookViewId="0" topLeftCell="A7">
      <selection activeCell="M21" sqref="M21"/>
    </sheetView>
  </sheetViews>
  <sheetFormatPr defaultColWidth="9.00390625" defaultRowHeight="14.25"/>
  <cols>
    <col min="1" max="1" width="7.25390625" style="66" customWidth="1"/>
    <col min="2" max="3" width="5.75390625" style="65" customWidth="1"/>
    <col min="4" max="4" width="5.00390625" style="65" customWidth="1"/>
    <col min="5" max="5" width="5.25390625" style="65" customWidth="1"/>
    <col min="6" max="6" width="6.125" style="65" customWidth="1"/>
    <col min="7" max="7" width="4.875" style="65" customWidth="1"/>
    <col min="8" max="8" width="5.125" style="65" customWidth="1"/>
    <col min="9" max="9" width="5.875" style="65" customWidth="1"/>
    <col min="10" max="10" width="5.125" style="65" customWidth="1"/>
    <col min="11" max="12" width="5.625" style="65" customWidth="1"/>
    <col min="13" max="13" width="6.50390625" style="65" customWidth="1"/>
    <col min="14" max="14" width="5.625" style="65" customWidth="1"/>
    <col min="15" max="15" width="6.125" style="65" customWidth="1"/>
    <col min="16" max="17" width="4.875" style="65" customWidth="1"/>
    <col min="18" max="18" width="5.625" style="65" customWidth="1"/>
    <col min="19" max="19" width="5.125" style="65" customWidth="1"/>
    <col min="20" max="23" width="4.25390625" style="65" customWidth="1"/>
    <col min="24" max="25" width="9.375" style="67" customWidth="1"/>
    <col min="26" max="27" width="7.50390625" style="67" customWidth="1"/>
    <col min="28" max="28" width="6.375" style="67" customWidth="1"/>
    <col min="29" max="29" width="8.25390625" style="67" customWidth="1"/>
    <col min="30" max="30" width="8.625" style="67" customWidth="1"/>
    <col min="31" max="31" width="7.50390625" style="67" customWidth="1"/>
    <col min="32" max="32" width="7.75390625" style="67" customWidth="1"/>
    <col min="33" max="33" width="5.25390625" style="67" customWidth="1"/>
    <col min="34" max="34" width="6.50390625" style="65" customWidth="1"/>
    <col min="46" max="47" width="9.50390625" style="0" bestFit="1" customWidth="1"/>
  </cols>
  <sheetData>
    <row r="1" ht="19.5" customHeight="1">
      <c r="A1" s="68" t="s">
        <v>46</v>
      </c>
    </row>
    <row r="2" spans="1:34" ht="42" customHeight="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1:34" ht="25.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50" ht="24.75" customHeight="1">
      <c r="A4" s="71" t="s">
        <v>9</v>
      </c>
      <c r="B4" s="72" t="s">
        <v>10</v>
      </c>
      <c r="C4" s="72" t="s">
        <v>11</v>
      </c>
      <c r="D4" s="73" t="s">
        <v>50</v>
      </c>
      <c r="E4" s="73"/>
      <c r="F4" s="72" t="s">
        <v>12</v>
      </c>
      <c r="G4" s="72"/>
      <c r="H4" s="72"/>
      <c r="I4" s="72"/>
      <c r="J4" s="72" t="s">
        <v>13</v>
      </c>
      <c r="K4" s="72"/>
      <c r="L4" s="72"/>
      <c r="M4" s="72"/>
      <c r="N4" s="72" t="s">
        <v>14</v>
      </c>
      <c r="O4" s="72"/>
      <c r="P4" s="72"/>
      <c r="Q4" s="72"/>
      <c r="R4" s="72"/>
      <c r="S4" s="72"/>
      <c r="T4" s="96" t="s">
        <v>15</v>
      </c>
      <c r="U4" s="97"/>
      <c r="V4" s="97"/>
      <c r="W4" s="98"/>
      <c r="X4" s="99" t="s">
        <v>51</v>
      </c>
      <c r="Y4" s="110"/>
      <c r="Z4" s="110"/>
      <c r="AA4" s="110"/>
      <c r="AB4" s="111"/>
      <c r="AC4" s="99" t="s">
        <v>17</v>
      </c>
      <c r="AD4" s="110"/>
      <c r="AE4" s="110"/>
      <c r="AF4" s="110"/>
      <c r="AG4" s="111"/>
      <c r="AH4" s="72" t="s">
        <v>18</v>
      </c>
      <c r="AJ4" s="72" t="s">
        <v>10</v>
      </c>
      <c r="AK4" s="72" t="s">
        <v>11</v>
      </c>
      <c r="AL4" s="99" t="s">
        <v>51</v>
      </c>
      <c r="AM4" s="102"/>
      <c r="AN4" s="102"/>
      <c r="AO4" s="102"/>
      <c r="AP4" s="102"/>
      <c r="AR4" s="72" t="s">
        <v>10</v>
      </c>
      <c r="AS4" s="72" t="s">
        <v>11</v>
      </c>
      <c r="AT4" s="102" t="s">
        <v>51</v>
      </c>
      <c r="AU4" s="102"/>
      <c r="AV4" s="102"/>
      <c r="AW4" s="102"/>
      <c r="AX4" s="102"/>
    </row>
    <row r="5" spans="1:50" ht="34.5" customHeight="1">
      <c r="A5" s="74"/>
      <c r="B5" s="72"/>
      <c r="C5" s="72"/>
      <c r="D5" s="75" t="s">
        <v>52</v>
      </c>
      <c r="E5" s="75" t="s">
        <v>53</v>
      </c>
      <c r="F5" s="76" t="s">
        <v>19</v>
      </c>
      <c r="G5" s="76" t="s">
        <v>20</v>
      </c>
      <c r="H5" s="76" t="s">
        <v>21</v>
      </c>
      <c r="I5" s="76" t="s">
        <v>22</v>
      </c>
      <c r="J5" s="76" t="s">
        <v>23</v>
      </c>
      <c r="K5" s="76" t="s">
        <v>24</v>
      </c>
      <c r="L5" s="76" t="s">
        <v>25</v>
      </c>
      <c r="M5" s="76" t="s">
        <v>26</v>
      </c>
      <c r="N5" s="76" t="s">
        <v>27</v>
      </c>
      <c r="O5" s="76" t="s">
        <v>28</v>
      </c>
      <c r="P5" s="76" t="s">
        <v>29</v>
      </c>
      <c r="Q5" s="76" t="s">
        <v>30</v>
      </c>
      <c r="R5" s="76" t="s">
        <v>31</v>
      </c>
      <c r="S5" s="76" t="s">
        <v>32</v>
      </c>
      <c r="T5" s="100" t="s">
        <v>33</v>
      </c>
      <c r="U5" s="101"/>
      <c r="V5" s="100" t="s">
        <v>34</v>
      </c>
      <c r="W5" s="101"/>
      <c r="X5" s="102"/>
      <c r="Y5" s="102" t="s">
        <v>35</v>
      </c>
      <c r="Z5" s="102" t="s">
        <v>36</v>
      </c>
      <c r="AA5" s="102" t="s">
        <v>37</v>
      </c>
      <c r="AB5" s="99" t="s">
        <v>38</v>
      </c>
      <c r="AC5" s="102"/>
      <c r="AD5" s="102" t="s">
        <v>35</v>
      </c>
      <c r="AE5" s="102" t="s">
        <v>36</v>
      </c>
      <c r="AF5" s="102" t="s">
        <v>37</v>
      </c>
      <c r="AG5" s="99" t="s">
        <v>38</v>
      </c>
      <c r="AH5" s="72"/>
      <c r="AJ5" s="72"/>
      <c r="AK5" s="72"/>
      <c r="AL5" s="117"/>
      <c r="AM5" s="102" t="s">
        <v>35</v>
      </c>
      <c r="AN5" s="102" t="s">
        <v>36</v>
      </c>
      <c r="AO5" s="102" t="s">
        <v>37</v>
      </c>
      <c r="AP5" s="102" t="s">
        <v>38</v>
      </c>
      <c r="AR5" s="72"/>
      <c r="AS5" s="72"/>
      <c r="AT5" s="102"/>
      <c r="AU5" s="102" t="s">
        <v>35</v>
      </c>
      <c r="AV5" s="102" t="s">
        <v>36</v>
      </c>
      <c r="AW5" s="102" t="s">
        <v>37</v>
      </c>
      <c r="AX5" s="102" t="s">
        <v>38</v>
      </c>
    </row>
    <row r="6" spans="1:50" ht="15.75" customHeight="1">
      <c r="A6" s="77"/>
      <c r="B6" s="78" t="s">
        <v>39</v>
      </c>
      <c r="C6" s="78" t="s">
        <v>40</v>
      </c>
      <c r="D6" s="79" t="s">
        <v>39</v>
      </c>
      <c r="E6" s="79" t="s">
        <v>40</v>
      </c>
      <c r="F6" s="78" t="s">
        <v>40</v>
      </c>
      <c r="G6" s="78" t="s">
        <v>40</v>
      </c>
      <c r="H6" s="78" t="s">
        <v>40</v>
      </c>
      <c r="I6" s="78" t="s">
        <v>40</v>
      </c>
      <c r="J6" s="78" t="s">
        <v>40</v>
      </c>
      <c r="K6" s="78" t="s">
        <v>40</v>
      </c>
      <c r="L6" s="78" t="s">
        <v>40</v>
      </c>
      <c r="M6" s="78" t="s">
        <v>40</v>
      </c>
      <c r="N6" s="78" t="s">
        <v>40</v>
      </c>
      <c r="O6" s="78" t="s">
        <v>40</v>
      </c>
      <c r="P6" s="78"/>
      <c r="Q6" s="78" t="s">
        <v>40</v>
      </c>
      <c r="R6" s="78" t="s">
        <v>40</v>
      </c>
      <c r="S6" s="78" t="s">
        <v>40</v>
      </c>
      <c r="T6" s="78" t="s">
        <v>39</v>
      </c>
      <c r="U6" s="78" t="s">
        <v>40</v>
      </c>
      <c r="V6" s="78" t="s">
        <v>39</v>
      </c>
      <c r="W6" s="78" t="s">
        <v>40</v>
      </c>
      <c r="X6" s="103" t="s">
        <v>41</v>
      </c>
      <c r="Y6" s="103" t="s">
        <v>41</v>
      </c>
      <c r="Z6" s="103" t="s">
        <v>41</v>
      </c>
      <c r="AA6" s="103" t="s">
        <v>41</v>
      </c>
      <c r="AB6" s="103" t="s">
        <v>41</v>
      </c>
      <c r="AC6" s="103" t="s">
        <v>41</v>
      </c>
      <c r="AD6" s="103" t="s">
        <v>41</v>
      </c>
      <c r="AE6" s="103" t="s">
        <v>41</v>
      </c>
      <c r="AF6" s="103" t="s">
        <v>41</v>
      </c>
      <c r="AG6" s="103" t="s">
        <v>41</v>
      </c>
      <c r="AH6" s="78" t="s">
        <v>42</v>
      </c>
      <c r="AJ6" s="78" t="s">
        <v>39</v>
      </c>
      <c r="AK6" s="78" t="s">
        <v>40</v>
      </c>
      <c r="AL6" s="118" t="s">
        <v>41</v>
      </c>
      <c r="AM6" s="103" t="s">
        <v>41</v>
      </c>
      <c r="AN6" s="103" t="s">
        <v>41</v>
      </c>
      <c r="AO6" s="103" t="s">
        <v>41</v>
      </c>
      <c r="AP6" s="103" t="s">
        <v>41</v>
      </c>
      <c r="AR6" s="72" t="s">
        <v>39</v>
      </c>
      <c r="AS6" s="72" t="s">
        <v>40</v>
      </c>
      <c r="AT6" s="102" t="s">
        <v>41</v>
      </c>
      <c r="AU6" s="102" t="s">
        <v>41</v>
      </c>
      <c r="AV6" s="102" t="s">
        <v>41</v>
      </c>
      <c r="AW6" s="102" t="s">
        <v>41</v>
      </c>
      <c r="AX6" s="102" t="s">
        <v>41</v>
      </c>
    </row>
    <row r="7" spans="1:50" ht="14.25" customHeight="1">
      <c r="A7" s="72" t="s">
        <v>43</v>
      </c>
      <c r="B7" s="72">
        <v>1</v>
      </c>
      <c r="C7" s="72">
        <v>2</v>
      </c>
      <c r="D7" s="79">
        <v>3</v>
      </c>
      <c r="E7" s="79">
        <v>4</v>
      </c>
      <c r="F7" s="72">
        <v>5</v>
      </c>
      <c r="G7" s="72">
        <v>6</v>
      </c>
      <c r="H7" s="72">
        <v>7</v>
      </c>
      <c r="I7" s="72">
        <v>8</v>
      </c>
      <c r="J7" s="72">
        <v>9</v>
      </c>
      <c r="K7" s="72">
        <v>10</v>
      </c>
      <c r="L7" s="72">
        <v>11</v>
      </c>
      <c r="M7" s="72">
        <v>12</v>
      </c>
      <c r="N7" s="72">
        <v>13</v>
      </c>
      <c r="O7" s="72">
        <v>14</v>
      </c>
      <c r="P7" s="72">
        <v>15</v>
      </c>
      <c r="Q7" s="72">
        <v>16</v>
      </c>
      <c r="R7" s="72">
        <v>17</v>
      </c>
      <c r="S7" s="72">
        <v>18</v>
      </c>
      <c r="T7" s="72">
        <v>19</v>
      </c>
      <c r="U7" s="72">
        <v>20</v>
      </c>
      <c r="V7" s="72">
        <v>21</v>
      </c>
      <c r="W7" s="72">
        <v>22</v>
      </c>
      <c r="X7" s="72">
        <v>23</v>
      </c>
      <c r="Y7" s="72">
        <v>24</v>
      </c>
      <c r="Z7" s="72">
        <v>25</v>
      </c>
      <c r="AA7" s="72">
        <v>26</v>
      </c>
      <c r="AB7" s="72">
        <v>27</v>
      </c>
      <c r="AC7" s="72">
        <v>28</v>
      </c>
      <c r="AD7" s="72">
        <v>29</v>
      </c>
      <c r="AE7" s="72">
        <v>30</v>
      </c>
      <c r="AF7" s="72">
        <v>31</v>
      </c>
      <c r="AG7" s="72">
        <v>32</v>
      </c>
      <c r="AH7" s="72">
        <v>33</v>
      </c>
      <c r="AJ7" s="72">
        <v>1</v>
      </c>
      <c r="AK7" s="72">
        <v>2</v>
      </c>
      <c r="AL7" s="119">
        <v>23</v>
      </c>
      <c r="AM7" s="72">
        <v>24</v>
      </c>
      <c r="AN7" s="72">
        <v>25</v>
      </c>
      <c r="AO7" s="72">
        <v>26</v>
      </c>
      <c r="AP7" s="72">
        <v>27</v>
      </c>
      <c r="AR7" s="72">
        <v>1</v>
      </c>
      <c r="AS7" s="72">
        <v>2</v>
      </c>
      <c r="AT7" s="72">
        <v>23</v>
      </c>
      <c r="AU7" s="72">
        <v>24</v>
      </c>
      <c r="AV7" s="72">
        <v>25</v>
      </c>
      <c r="AW7" s="72">
        <v>26</v>
      </c>
      <c r="AX7" s="72">
        <v>27</v>
      </c>
    </row>
    <row r="8" spans="1:50" ht="21" customHeight="1">
      <c r="A8" s="72" t="s">
        <v>82</v>
      </c>
      <c r="B8" s="80">
        <v>68</v>
      </c>
      <c r="C8" s="80">
        <v>125</v>
      </c>
      <c r="D8" s="80">
        <v>19</v>
      </c>
      <c r="E8" s="81">
        <v>36</v>
      </c>
      <c r="F8" s="82">
        <v>53</v>
      </c>
      <c r="G8" s="82">
        <v>24</v>
      </c>
      <c r="H8" s="82">
        <v>26</v>
      </c>
      <c r="I8" s="81">
        <v>52</v>
      </c>
      <c r="J8" s="82">
        <v>19</v>
      </c>
      <c r="K8" s="82">
        <v>19</v>
      </c>
      <c r="L8" s="82">
        <v>37</v>
      </c>
      <c r="M8" s="82">
        <v>50</v>
      </c>
      <c r="N8" s="82">
        <v>31</v>
      </c>
      <c r="O8" s="82">
        <v>76</v>
      </c>
      <c r="P8" s="82">
        <v>0</v>
      </c>
      <c r="Q8" s="82">
        <v>0</v>
      </c>
      <c r="R8" s="82">
        <v>15</v>
      </c>
      <c r="S8" s="82">
        <v>3</v>
      </c>
      <c r="T8" s="82">
        <v>0</v>
      </c>
      <c r="U8" s="82">
        <v>0</v>
      </c>
      <c r="V8" s="82">
        <v>0</v>
      </c>
      <c r="W8" s="82">
        <v>1</v>
      </c>
      <c r="X8" s="104">
        <v>23.4423</v>
      </c>
      <c r="Y8" s="104">
        <v>23.2823</v>
      </c>
      <c r="Z8" s="104">
        <v>0</v>
      </c>
      <c r="AA8" s="104">
        <v>0.16</v>
      </c>
      <c r="AB8" s="104">
        <v>0</v>
      </c>
      <c r="AC8" s="112">
        <v>6.4858</v>
      </c>
      <c r="AD8" s="112">
        <v>6.4458</v>
      </c>
      <c r="AE8" s="112">
        <v>0</v>
      </c>
      <c r="AF8" s="112">
        <v>0.04</v>
      </c>
      <c r="AG8" s="112">
        <v>0</v>
      </c>
      <c r="AH8" s="112">
        <v>515.7</v>
      </c>
      <c r="AJ8" s="82">
        <v>68</v>
      </c>
      <c r="AK8" s="82">
        <v>126</v>
      </c>
      <c r="AL8" s="120">
        <v>16.9565</v>
      </c>
      <c r="AM8" s="120">
        <v>16.8365</v>
      </c>
      <c r="AN8" s="120">
        <v>0</v>
      </c>
      <c r="AO8" s="120">
        <v>0.12</v>
      </c>
      <c r="AP8" s="120">
        <v>0</v>
      </c>
      <c r="AR8" s="123">
        <f aca="true" t="shared" si="0" ref="AR8:AR23">AJ8+T8-V8-B8</f>
        <v>0</v>
      </c>
      <c r="AS8" s="123">
        <f aca="true" t="shared" si="1" ref="AS8:AS23">AK8+U8-W8-C8</f>
        <v>0</v>
      </c>
      <c r="AT8" s="123">
        <f aca="true" t="shared" si="2" ref="AT8:AW8">AL8+AC8-X8</f>
        <v>0</v>
      </c>
      <c r="AU8" s="123">
        <f t="shared" si="2"/>
        <v>0</v>
      </c>
      <c r="AV8" s="123">
        <f t="shared" si="2"/>
        <v>0</v>
      </c>
      <c r="AW8" s="123">
        <f t="shared" si="2"/>
        <v>0</v>
      </c>
      <c r="AX8" s="123">
        <f aca="true" t="shared" si="3" ref="AX8:AX23">AP8-AB8</f>
        <v>0</v>
      </c>
    </row>
    <row r="9" spans="1:50" ht="21" customHeight="1">
      <c r="A9" s="72" t="s">
        <v>83</v>
      </c>
      <c r="B9" s="80">
        <v>346</v>
      </c>
      <c r="C9" s="80">
        <v>666</v>
      </c>
      <c r="D9" s="80">
        <v>48</v>
      </c>
      <c r="E9" s="82">
        <v>93</v>
      </c>
      <c r="F9" s="82">
        <v>281</v>
      </c>
      <c r="G9" s="82">
        <v>149</v>
      </c>
      <c r="H9" s="82">
        <v>133</v>
      </c>
      <c r="I9" s="82">
        <v>241</v>
      </c>
      <c r="J9" s="82">
        <v>107</v>
      </c>
      <c r="K9" s="82">
        <v>139</v>
      </c>
      <c r="L9" s="82">
        <v>118</v>
      </c>
      <c r="M9" s="82">
        <v>302</v>
      </c>
      <c r="N9" s="82">
        <v>182</v>
      </c>
      <c r="O9" s="82">
        <v>317</v>
      </c>
      <c r="P9" s="82"/>
      <c r="Q9" s="82"/>
      <c r="R9" s="82">
        <v>163</v>
      </c>
      <c r="S9" s="81">
        <v>4</v>
      </c>
      <c r="T9" s="82">
        <v>12</v>
      </c>
      <c r="U9" s="82">
        <v>21</v>
      </c>
      <c r="V9" s="82">
        <v>1</v>
      </c>
      <c r="W9" s="82">
        <v>4</v>
      </c>
      <c r="X9" s="104">
        <v>119.1861</v>
      </c>
      <c r="Y9" s="104">
        <v>118.7461</v>
      </c>
      <c r="Z9" s="104"/>
      <c r="AA9" s="104">
        <v>0.44</v>
      </c>
      <c r="AB9" s="104"/>
      <c r="AC9" s="112">
        <v>33.7104</v>
      </c>
      <c r="AD9" s="112">
        <v>33.6004</v>
      </c>
      <c r="AE9" s="112"/>
      <c r="AF9" s="112">
        <v>0.11</v>
      </c>
      <c r="AG9" s="112"/>
      <c r="AH9" s="112"/>
      <c r="AJ9" s="82">
        <v>335</v>
      </c>
      <c r="AK9" s="82">
        <v>649</v>
      </c>
      <c r="AL9" s="120">
        <v>85.4757</v>
      </c>
      <c r="AM9" s="120">
        <v>85.1457</v>
      </c>
      <c r="AN9" s="120"/>
      <c r="AO9" s="120">
        <v>0.33</v>
      </c>
      <c r="AP9" s="120"/>
      <c r="AR9" s="123">
        <f t="shared" si="0"/>
        <v>0</v>
      </c>
      <c r="AS9" s="123">
        <f t="shared" si="1"/>
        <v>0</v>
      </c>
      <c r="AT9" s="123">
        <f aca="true" t="shared" si="4" ref="AT9:AW9">AL9+AC9-X9</f>
        <v>0</v>
      </c>
      <c r="AU9" s="123">
        <f t="shared" si="4"/>
        <v>0</v>
      </c>
      <c r="AV9" s="123">
        <f t="shared" si="4"/>
        <v>0</v>
      </c>
      <c r="AW9" s="123">
        <f t="shared" si="4"/>
        <v>0</v>
      </c>
      <c r="AX9" s="123">
        <f t="shared" si="3"/>
        <v>0</v>
      </c>
    </row>
    <row r="10" spans="1:50" ht="21" customHeight="1">
      <c r="A10" s="72" t="s">
        <v>84</v>
      </c>
      <c r="B10" s="80">
        <v>222</v>
      </c>
      <c r="C10" s="80">
        <v>423</v>
      </c>
      <c r="D10" s="80">
        <v>44</v>
      </c>
      <c r="E10" s="81">
        <v>87</v>
      </c>
      <c r="F10" s="82">
        <v>176</v>
      </c>
      <c r="G10" s="82">
        <v>88</v>
      </c>
      <c r="H10" s="82">
        <v>85</v>
      </c>
      <c r="I10" s="81">
        <v>185</v>
      </c>
      <c r="J10" s="82">
        <v>61</v>
      </c>
      <c r="K10" s="82">
        <v>169</v>
      </c>
      <c r="L10" s="82">
        <v>46</v>
      </c>
      <c r="M10" s="82">
        <v>147</v>
      </c>
      <c r="N10" s="82">
        <v>119</v>
      </c>
      <c r="O10" s="82">
        <v>246</v>
      </c>
      <c r="P10" s="82">
        <v>0</v>
      </c>
      <c r="Q10" s="82">
        <v>0</v>
      </c>
      <c r="R10" s="82">
        <v>58</v>
      </c>
      <c r="S10" s="82">
        <v>0</v>
      </c>
      <c r="T10" s="82">
        <v>8</v>
      </c>
      <c r="U10" s="82">
        <v>9</v>
      </c>
      <c r="V10" s="82">
        <v>0</v>
      </c>
      <c r="W10" s="82">
        <v>0</v>
      </c>
      <c r="X10" s="104">
        <v>76.7225</v>
      </c>
      <c r="Y10" s="104">
        <v>76.4025</v>
      </c>
      <c r="Z10" s="104">
        <v>0</v>
      </c>
      <c r="AA10" s="104">
        <v>0.32</v>
      </c>
      <c r="AB10" s="104">
        <v>0</v>
      </c>
      <c r="AC10" s="112">
        <v>22.103</v>
      </c>
      <c r="AD10" s="112">
        <v>22.023</v>
      </c>
      <c r="AE10" s="112">
        <v>0</v>
      </c>
      <c r="AF10" s="112">
        <v>0.08</v>
      </c>
      <c r="AG10" s="112">
        <v>0</v>
      </c>
      <c r="AH10" s="112">
        <v>522.53</v>
      </c>
      <c r="AJ10" s="82">
        <v>214</v>
      </c>
      <c r="AK10" s="82">
        <v>414</v>
      </c>
      <c r="AL10" s="120">
        <v>54.6195</v>
      </c>
      <c r="AM10" s="120">
        <v>54.3795</v>
      </c>
      <c r="AN10" s="120">
        <v>0</v>
      </c>
      <c r="AO10" s="120">
        <v>0.24</v>
      </c>
      <c r="AP10" s="120">
        <v>0</v>
      </c>
      <c r="AR10" s="123">
        <f t="shared" si="0"/>
        <v>0</v>
      </c>
      <c r="AS10" s="123">
        <f t="shared" si="1"/>
        <v>0</v>
      </c>
      <c r="AT10" s="123">
        <f aca="true" t="shared" si="5" ref="AT10:AW10">AL10+AC10-X10</f>
        <v>0</v>
      </c>
      <c r="AU10" s="123">
        <f t="shared" si="5"/>
        <v>0</v>
      </c>
      <c r="AV10" s="123">
        <f t="shared" si="5"/>
        <v>0</v>
      </c>
      <c r="AW10" s="123">
        <f t="shared" si="5"/>
        <v>0</v>
      </c>
      <c r="AX10" s="123">
        <f t="shared" si="3"/>
        <v>0</v>
      </c>
    </row>
    <row r="11" spans="1:50" ht="21" customHeight="1">
      <c r="A11" s="72" t="s">
        <v>85</v>
      </c>
      <c r="B11" s="83">
        <v>250</v>
      </c>
      <c r="C11" s="83">
        <v>440</v>
      </c>
      <c r="D11" s="83">
        <v>50</v>
      </c>
      <c r="E11" s="84">
        <v>94</v>
      </c>
      <c r="F11" s="84">
        <v>178</v>
      </c>
      <c r="G11" s="84">
        <v>100</v>
      </c>
      <c r="H11" s="84">
        <v>64</v>
      </c>
      <c r="I11" s="93">
        <v>204</v>
      </c>
      <c r="J11" s="84">
        <v>69</v>
      </c>
      <c r="K11" s="84">
        <v>106</v>
      </c>
      <c r="L11" s="84">
        <v>101</v>
      </c>
      <c r="M11" s="84">
        <v>164</v>
      </c>
      <c r="N11" s="84">
        <v>76</v>
      </c>
      <c r="O11" s="84">
        <v>275</v>
      </c>
      <c r="P11" s="84">
        <v>0</v>
      </c>
      <c r="Q11" s="84">
        <v>0</v>
      </c>
      <c r="R11" s="84">
        <v>89</v>
      </c>
      <c r="S11" s="84">
        <v>0</v>
      </c>
      <c r="T11" s="84">
        <v>4</v>
      </c>
      <c r="U11" s="84">
        <v>6</v>
      </c>
      <c r="V11" s="84">
        <v>2</v>
      </c>
      <c r="W11" s="84">
        <v>5</v>
      </c>
      <c r="X11" s="105">
        <v>82.2271</v>
      </c>
      <c r="Y11" s="105">
        <v>81.6571</v>
      </c>
      <c r="Z11" s="105">
        <v>0</v>
      </c>
      <c r="AA11" s="105">
        <v>0.57</v>
      </c>
      <c r="AB11" s="105">
        <v>0</v>
      </c>
      <c r="AC11" s="113">
        <v>22.9084</v>
      </c>
      <c r="AD11" s="113">
        <v>22.7584</v>
      </c>
      <c r="AE11" s="113">
        <v>0</v>
      </c>
      <c r="AF11" s="113">
        <v>0.15</v>
      </c>
      <c r="AG11" s="113">
        <v>0</v>
      </c>
      <c r="AH11" s="113">
        <v>520.6454545454545</v>
      </c>
      <c r="AJ11" s="82">
        <v>248</v>
      </c>
      <c r="AK11" s="82">
        <v>439</v>
      </c>
      <c r="AL11" s="120">
        <v>59.3187</v>
      </c>
      <c r="AM11" s="120">
        <v>58.8987</v>
      </c>
      <c r="AN11" s="120">
        <v>0</v>
      </c>
      <c r="AO11" s="120">
        <v>0.42</v>
      </c>
      <c r="AP11" s="120">
        <v>0</v>
      </c>
      <c r="AR11" s="123">
        <f t="shared" si="0"/>
        <v>0</v>
      </c>
      <c r="AS11" s="123">
        <f t="shared" si="1"/>
        <v>0</v>
      </c>
      <c r="AT11" s="123">
        <f aca="true" t="shared" si="6" ref="AT11:AW11">AL11+AC11-X11</f>
        <v>0</v>
      </c>
      <c r="AU11" s="123">
        <f t="shared" si="6"/>
        <v>0</v>
      </c>
      <c r="AV11" s="123">
        <f t="shared" si="6"/>
        <v>0</v>
      </c>
      <c r="AW11" s="123">
        <f t="shared" si="6"/>
        <v>0</v>
      </c>
      <c r="AX11" s="123">
        <f t="shared" si="3"/>
        <v>0</v>
      </c>
    </row>
    <row r="12" spans="1:50" s="65" customFormat="1" ht="21" customHeight="1">
      <c r="A12" s="72" t="s">
        <v>91</v>
      </c>
      <c r="B12" s="85">
        <v>196</v>
      </c>
      <c r="C12" s="85">
        <v>344</v>
      </c>
      <c r="D12" s="85">
        <v>22</v>
      </c>
      <c r="E12" s="86">
        <v>37</v>
      </c>
      <c r="F12" s="86">
        <v>160</v>
      </c>
      <c r="G12" s="86">
        <v>0</v>
      </c>
      <c r="H12" s="86">
        <v>84</v>
      </c>
      <c r="I12" s="94">
        <v>134</v>
      </c>
      <c r="J12" s="86">
        <v>49</v>
      </c>
      <c r="K12" s="86">
        <v>69</v>
      </c>
      <c r="L12" s="86">
        <v>56</v>
      </c>
      <c r="M12" s="86">
        <v>170</v>
      </c>
      <c r="N12" s="86">
        <v>97</v>
      </c>
      <c r="O12" s="86">
        <v>174</v>
      </c>
      <c r="P12" s="86"/>
      <c r="Q12" s="86"/>
      <c r="R12" s="86">
        <v>68</v>
      </c>
      <c r="S12" s="86">
        <v>5</v>
      </c>
      <c r="T12" s="86">
        <v>3</v>
      </c>
      <c r="U12" s="86">
        <v>3</v>
      </c>
      <c r="V12" s="86">
        <v>3</v>
      </c>
      <c r="W12" s="86">
        <v>8</v>
      </c>
      <c r="X12" s="106">
        <v>67.61110000000001</v>
      </c>
      <c r="Y12" s="106">
        <v>67.2111</v>
      </c>
      <c r="Z12" s="106"/>
      <c r="AA12" s="106">
        <v>0.4</v>
      </c>
      <c r="AB12" s="106"/>
      <c r="AC12" s="114">
        <v>18.5652</v>
      </c>
      <c r="AD12" s="114">
        <v>18.4652</v>
      </c>
      <c r="AE12" s="114"/>
      <c r="AF12" s="114">
        <v>0.1</v>
      </c>
      <c r="AG12" s="116"/>
      <c r="AH12" s="116"/>
      <c r="AJ12" s="86">
        <v>196</v>
      </c>
      <c r="AK12" s="86">
        <v>349</v>
      </c>
      <c r="AL12" s="114">
        <v>49.045899999999996</v>
      </c>
      <c r="AM12" s="114">
        <v>48.7459</v>
      </c>
      <c r="AN12" s="114"/>
      <c r="AO12" s="114">
        <v>0.3</v>
      </c>
      <c r="AP12" s="114"/>
      <c r="AR12" s="123">
        <f t="shared" si="0"/>
        <v>0</v>
      </c>
      <c r="AS12" s="123">
        <f t="shared" si="1"/>
        <v>0</v>
      </c>
      <c r="AT12" s="123">
        <f aca="true" t="shared" si="7" ref="AT12:AW12">AL12+AC12-X12</f>
        <v>0</v>
      </c>
      <c r="AU12" s="123">
        <f t="shared" si="7"/>
        <v>0</v>
      </c>
      <c r="AV12" s="123">
        <f t="shared" si="7"/>
        <v>0</v>
      </c>
      <c r="AW12" s="123">
        <f t="shared" si="7"/>
        <v>0</v>
      </c>
      <c r="AX12" s="123">
        <f t="shared" si="3"/>
        <v>0</v>
      </c>
    </row>
    <row r="13" spans="1:50" s="65" customFormat="1" ht="21" customHeight="1">
      <c r="A13" s="72" t="s">
        <v>92</v>
      </c>
      <c r="B13" s="87">
        <v>150</v>
      </c>
      <c r="C13" s="87">
        <v>277</v>
      </c>
      <c r="D13" s="87">
        <v>49</v>
      </c>
      <c r="E13" s="88">
        <v>92</v>
      </c>
      <c r="F13" s="88">
        <v>113</v>
      </c>
      <c r="G13" s="88">
        <v>60</v>
      </c>
      <c r="H13" s="88">
        <v>57</v>
      </c>
      <c r="I13" s="88">
        <v>117</v>
      </c>
      <c r="J13" s="88">
        <v>23</v>
      </c>
      <c r="K13" s="88">
        <v>88</v>
      </c>
      <c r="L13" s="88">
        <v>39</v>
      </c>
      <c r="M13" s="88">
        <v>127</v>
      </c>
      <c r="N13" s="88">
        <v>54</v>
      </c>
      <c r="O13" s="88">
        <v>150</v>
      </c>
      <c r="P13" s="88">
        <v>0</v>
      </c>
      <c r="Q13" s="88">
        <v>0</v>
      </c>
      <c r="R13" s="88">
        <v>73</v>
      </c>
      <c r="S13" s="107">
        <v>0</v>
      </c>
      <c r="T13" s="107"/>
      <c r="U13" s="107"/>
      <c r="V13" s="107">
        <v>0</v>
      </c>
      <c r="W13" s="107">
        <v>0</v>
      </c>
      <c r="X13" s="108">
        <v>51.6098</v>
      </c>
      <c r="Y13" s="115">
        <v>51.3598</v>
      </c>
      <c r="Z13" s="108">
        <v>0</v>
      </c>
      <c r="AA13" s="108">
        <v>0.25</v>
      </c>
      <c r="AB13" s="108">
        <v>0</v>
      </c>
      <c r="AC13" s="116">
        <v>14.3182</v>
      </c>
      <c r="AD13" s="116">
        <v>14.2582</v>
      </c>
      <c r="AE13" s="116">
        <v>0</v>
      </c>
      <c r="AF13" s="116">
        <v>0.06</v>
      </c>
      <c r="AG13" s="116">
        <v>0</v>
      </c>
      <c r="AH13" s="116">
        <v>0</v>
      </c>
      <c r="AJ13" s="88">
        <v>150</v>
      </c>
      <c r="AK13" s="88">
        <v>277</v>
      </c>
      <c r="AL13" s="121">
        <v>37.2916</v>
      </c>
      <c r="AM13" s="121">
        <v>37.1016</v>
      </c>
      <c r="AN13" s="121">
        <v>0</v>
      </c>
      <c r="AO13" s="121">
        <v>0.19</v>
      </c>
      <c r="AP13" s="121">
        <v>0</v>
      </c>
      <c r="AR13" s="123">
        <f t="shared" si="0"/>
        <v>0</v>
      </c>
      <c r="AS13" s="123">
        <f t="shared" si="1"/>
        <v>0</v>
      </c>
      <c r="AT13" s="123">
        <f aca="true" t="shared" si="8" ref="AT13:AW13">AL13+AC13-X13</f>
        <v>0</v>
      </c>
      <c r="AU13" s="123">
        <f t="shared" si="8"/>
        <v>0</v>
      </c>
      <c r="AV13" s="123">
        <f t="shared" si="8"/>
        <v>0</v>
      </c>
      <c r="AW13" s="123">
        <f t="shared" si="8"/>
        <v>0</v>
      </c>
      <c r="AX13" s="123">
        <f t="shared" si="3"/>
        <v>0</v>
      </c>
    </row>
    <row r="14" spans="1:50" s="65" customFormat="1" ht="21" customHeight="1">
      <c r="A14" s="72" t="s">
        <v>93</v>
      </c>
      <c r="B14" s="87">
        <v>131</v>
      </c>
      <c r="C14" s="87">
        <v>256</v>
      </c>
      <c r="D14" s="87">
        <v>36</v>
      </c>
      <c r="E14" s="89">
        <v>61</v>
      </c>
      <c r="F14" s="88">
        <v>99</v>
      </c>
      <c r="G14" s="88">
        <v>36</v>
      </c>
      <c r="H14" s="88">
        <v>43</v>
      </c>
      <c r="I14" s="89">
        <v>110</v>
      </c>
      <c r="J14" s="89">
        <v>36</v>
      </c>
      <c r="K14" s="89">
        <v>63</v>
      </c>
      <c r="L14" s="89">
        <v>60</v>
      </c>
      <c r="M14" s="89">
        <v>97</v>
      </c>
      <c r="N14" s="89">
        <v>57</v>
      </c>
      <c r="O14" s="89">
        <v>161</v>
      </c>
      <c r="P14" s="88"/>
      <c r="Q14" s="88"/>
      <c r="R14" s="89">
        <v>34</v>
      </c>
      <c r="S14" s="89">
        <v>4</v>
      </c>
      <c r="T14" s="88">
        <v>3</v>
      </c>
      <c r="U14" s="88">
        <v>7</v>
      </c>
      <c r="V14" s="88">
        <v>0</v>
      </c>
      <c r="W14" s="88">
        <v>0</v>
      </c>
      <c r="X14" s="108">
        <v>47.3479</v>
      </c>
      <c r="Y14" s="108">
        <v>47.1579</v>
      </c>
      <c r="Z14" s="108">
        <v>0</v>
      </c>
      <c r="AA14" s="108">
        <v>0.19</v>
      </c>
      <c r="AB14" s="108">
        <v>0</v>
      </c>
      <c r="AC14" s="116">
        <v>13.4696</v>
      </c>
      <c r="AD14" s="116">
        <v>13.4196</v>
      </c>
      <c r="AE14" s="116">
        <v>0</v>
      </c>
      <c r="AF14" s="116">
        <v>0.05</v>
      </c>
      <c r="AG14" s="116">
        <v>0</v>
      </c>
      <c r="AH14" s="116">
        <v>524.2</v>
      </c>
      <c r="AJ14" s="88">
        <v>128</v>
      </c>
      <c r="AK14" s="88">
        <v>249</v>
      </c>
      <c r="AL14" s="121">
        <v>33.8783</v>
      </c>
      <c r="AM14" s="121">
        <v>33.7383</v>
      </c>
      <c r="AN14" s="121">
        <v>0</v>
      </c>
      <c r="AO14" s="121">
        <v>0.14</v>
      </c>
      <c r="AP14" s="121">
        <v>0</v>
      </c>
      <c r="AR14" s="123">
        <f t="shared" si="0"/>
        <v>0</v>
      </c>
      <c r="AS14" s="123">
        <f t="shared" si="1"/>
        <v>0</v>
      </c>
      <c r="AT14" s="123">
        <f aca="true" t="shared" si="9" ref="AT14:AW14">AL14+AC14-X14</f>
        <v>0</v>
      </c>
      <c r="AU14" s="123">
        <f t="shared" si="9"/>
        <v>0</v>
      </c>
      <c r="AV14" s="123">
        <f t="shared" si="9"/>
        <v>0</v>
      </c>
      <c r="AW14" s="123">
        <f t="shared" si="9"/>
        <v>0</v>
      </c>
      <c r="AX14" s="123">
        <f t="shared" si="3"/>
        <v>0</v>
      </c>
    </row>
    <row r="15" spans="1:50" s="65" customFormat="1" ht="21" customHeight="1">
      <c r="A15" s="72" t="s">
        <v>94</v>
      </c>
      <c r="B15" s="87">
        <v>391</v>
      </c>
      <c r="C15" s="87">
        <v>749</v>
      </c>
      <c r="D15" s="87">
        <v>85</v>
      </c>
      <c r="E15" s="89">
        <v>186</v>
      </c>
      <c r="F15" s="88">
        <v>272</v>
      </c>
      <c r="G15" s="88">
        <v>107</v>
      </c>
      <c r="H15" s="88">
        <v>204</v>
      </c>
      <c r="I15" s="89">
        <v>295</v>
      </c>
      <c r="J15" s="89">
        <v>108</v>
      </c>
      <c r="K15" s="89">
        <v>154</v>
      </c>
      <c r="L15" s="89">
        <v>131</v>
      </c>
      <c r="M15" s="89">
        <v>356</v>
      </c>
      <c r="N15" s="89">
        <v>142</v>
      </c>
      <c r="O15" s="89">
        <v>438</v>
      </c>
      <c r="P15" s="88"/>
      <c r="Q15" s="88"/>
      <c r="R15" s="89">
        <v>169</v>
      </c>
      <c r="S15" s="88"/>
      <c r="T15" s="88">
        <v>2</v>
      </c>
      <c r="U15" s="88">
        <v>2</v>
      </c>
      <c r="V15" s="89">
        <v>2</v>
      </c>
      <c r="W15" s="89">
        <v>2</v>
      </c>
      <c r="X15" s="108">
        <v>137.7546</v>
      </c>
      <c r="Y15" s="108">
        <v>137.2646</v>
      </c>
      <c r="Z15" s="108"/>
      <c r="AA15" s="108">
        <v>0.49</v>
      </c>
      <c r="AB15" s="108"/>
      <c r="AC15" s="116">
        <v>38.285700000000006</v>
      </c>
      <c r="AD15" s="116">
        <v>38.1557</v>
      </c>
      <c r="AE15" s="116"/>
      <c r="AF15" s="116">
        <v>0.13</v>
      </c>
      <c r="AG15" s="116"/>
      <c r="AH15" s="116">
        <v>511.15754339118826</v>
      </c>
      <c r="AJ15" s="88">
        <v>391</v>
      </c>
      <c r="AK15" s="88">
        <v>749</v>
      </c>
      <c r="AL15" s="121">
        <v>99.46889999999999</v>
      </c>
      <c r="AM15" s="121">
        <v>99.1089</v>
      </c>
      <c r="AN15" s="121"/>
      <c r="AO15" s="121">
        <v>0.36</v>
      </c>
      <c r="AP15" s="121"/>
      <c r="AR15" s="123">
        <f t="shared" si="0"/>
        <v>0</v>
      </c>
      <c r="AS15" s="123">
        <f t="shared" si="1"/>
        <v>0</v>
      </c>
      <c r="AT15" s="123">
        <f aca="true" t="shared" si="10" ref="AT15:AW15">AL15+AC15-X15</f>
        <v>0</v>
      </c>
      <c r="AU15" s="123">
        <f t="shared" si="10"/>
        <v>0</v>
      </c>
      <c r="AV15" s="123">
        <f t="shared" si="10"/>
        <v>0</v>
      </c>
      <c r="AW15" s="123">
        <f t="shared" si="10"/>
        <v>0</v>
      </c>
      <c r="AX15" s="123">
        <f t="shared" si="3"/>
        <v>0</v>
      </c>
    </row>
    <row r="16" spans="1:50" s="65" customFormat="1" ht="21" customHeight="1">
      <c r="A16" s="72" t="s">
        <v>86</v>
      </c>
      <c r="B16" s="87">
        <v>416</v>
      </c>
      <c r="C16" s="87">
        <v>864</v>
      </c>
      <c r="D16" s="87">
        <v>77</v>
      </c>
      <c r="E16" s="88">
        <v>158</v>
      </c>
      <c r="F16" s="88">
        <v>319</v>
      </c>
      <c r="G16" s="88">
        <v>128</v>
      </c>
      <c r="H16" s="88">
        <v>205</v>
      </c>
      <c r="I16" s="89">
        <v>301</v>
      </c>
      <c r="J16" s="89">
        <v>157</v>
      </c>
      <c r="K16" s="89">
        <v>208</v>
      </c>
      <c r="L16" s="89">
        <v>156</v>
      </c>
      <c r="M16" s="89">
        <v>343</v>
      </c>
      <c r="N16" s="89">
        <v>209</v>
      </c>
      <c r="O16" s="89">
        <v>441</v>
      </c>
      <c r="P16" s="88"/>
      <c r="Q16" s="88"/>
      <c r="R16" s="89">
        <v>211</v>
      </c>
      <c r="S16" s="89">
        <v>3</v>
      </c>
      <c r="T16" s="89">
        <v>4</v>
      </c>
      <c r="U16" s="89">
        <v>12</v>
      </c>
      <c r="V16" s="89">
        <v>4</v>
      </c>
      <c r="W16" s="89">
        <v>10</v>
      </c>
      <c r="X16" s="109">
        <v>164.0219</v>
      </c>
      <c r="Y16" s="109">
        <v>163.5119</v>
      </c>
      <c r="Z16" s="108"/>
      <c r="AA16" s="109">
        <v>0.51</v>
      </c>
      <c r="AB16" s="108"/>
      <c r="AC16" s="116">
        <v>45.5731</v>
      </c>
      <c r="AD16" s="116">
        <v>45.4431</v>
      </c>
      <c r="AE16" s="116"/>
      <c r="AF16" s="108">
        <v>0.13</v>
      </c>
      <c r="AG16" s="116"/>
      <c r="AH16" s="116"/>
      <c r="AJ16" s="88">
        <v>416</v>
      </c>
      <c r="AK16" s="88">
        <v>862</v>
      </c>
      <c r="AL16" s="122">
        <v>118.4588</v>
      </c>
      <c r="AM16" s="121">
        <v>118.0688</v>
      </c>
      <c r="AN16" s="121"/>
      <c r="AO16" s="121">
        <v>0.38</v>
      </c>
      <c r="AP16" s="121"/>
      <c r="AR16" s="123">
        <f t="shared" si="0"/>
        <v>0</v>
      </c>
      <c r="AS16" s="123">
        <f t="shared" si="1"/>
        <v>0</v>
      </c>
      <c r="AT16" s="123">
        <f aca="true" t="shared" si="11" ref="AT16:AW16">AL16+AC16-X16</f>
        <v>0.010000000000019327</v>
      </c>
      <c r="AU16" s="123">
        <f t="shared" si="11"/>
        <v>0</v>
      </c>
      <c r="AV16" s="123">
        <f t="shared" si="11"/>
        <v>0</v>
      </c>
      <c r="AW16" s="123">
        <f t="shared" si="11"/>
        <v>0</v>
      </c>
      <c r="AX16" s="123">
        <f t="shared" si="3"/>
        <v>0</v>
      </c>
    </row>
    <row r="17" spans="1:50" s="65" customFormat="1" ht="21" customHeight="1">
      <c r="A17" s="72" t="s">
        <v>95</v>
      </c>
      <c r="B17" s="87">
        <v>350</v>
      </c>
      <c r="C17" s="87">
        <v>652</v>
      </c>
      <c r="D17" s="87">
        <v>44</v>
      </c>
      <c r="E17" s="89">
        <v>92</v>
      </c>
      <c r="F17" s="88">
        <v>272</v>
      </c>
      <c r="G17" s="88">
        <v>124</v>
      </c>
      <c r="H17" s="88">
        <v>147</v>
      </c>
      <c r="I17" s="89">
        <v>290</v>
      </c>
      <c r="J17" s="88">
        <v>137</v>
      </c>
      <c r="K17" s="88">
        <v>232</v>
      </c>
      <c r="L17" s="88">
        <v>40</v>
      </c>
      <c r="M17" s="88">
        <v>243</v>
      </c>
      <c r="N17" s="88">
        <v>32</v>
      </c>
      <c r="O17" s="88">
        <v>273</v>
      </c>
      <c r="P17" s="88"/>
      <c r="Q17" s="88"/>
      <c r="R17" s="88">
        <v>83</v>
      </c>
      <c r="S17" s="88">
        <v>264</v>
      </c>
      <c r="T17" s="88">
        <v>0</v>
      </c>
      <c r="U17" s="88">
        <v>0</v>
      </c>
      <c r="V17" s="88">
        <v>0</v>
      </c>
      <c r="W17" s="88">
        <v>1</v>
      </c>
      <c r="X17" s="108">
        <v>120.1878</v>
      </c>
      <c r="Y17" s="108">
        <v>119.5178</v>
      </c>
      <c r="Z17" s="108"/>
      <c r="AA17" s="108">
        <v>0.67</v>
      </c>
      <c r="AB17" s="108"/>
      <c r="AC17" s="108">
        <v>33.3025</v>
      </c>
      <c r="AD17" s="108">
        <v>33.1325</v>
      </c>
      <c r="AE17" s="108"/>
      <c r="AF17" s="108">
        <v>0.17</v>
      </c>
      <c r="AG17" s="116"/>
      <c r="AH17" s="116">
        <v>508</v>
      </c>
      <c r="AJ17" s="88">
        <v>350</v>
      </c>
      <c r="AK17" s="88">
        <v>653</v>
      </c>
      <c r="AL17" s="121">
        <v>86.8853</v>
      </c>
      <c r="AM17" s="121">
        <v>86.3853</v>
      </c>
      <c r="AN17" s="121"/>
      <c r="AO17" s="121">
        <v>0.5</v>
      </c>
      <c r="AP17" s="121"/>
      <c r="AR17" s="123">
        <f t="shared" si="0"/>
        <v>0</v>
      </c>
      <c r="AS17" s="123">
        <f t="shared" si="1"/>
        <v>0</v>
      </c>
      <c r="AT17" s="123">
        <f aca="true" t="shared" si="12" ref="AT17:AW17">AL17+AC17-X17</f>
        <v>0</v>
      </c>
      <c r="AU17" s="123">
        <f t="shared" si="12"/>
        <v>0</v>
      </c>
      <c r="AV17" s="123">
        <f t="shared" si="12"/>
        <v>0</v>
      </c>
      <c r="AW17" s="123">
        <f t="shared" si="12"/>
        <v>0</v>
      </c>
      <c r="AX17" s="123">
        <f t="shared" si="3"/>
        <v>0</v>
      </c>
    </row>
    <row r="18" spans="1:50" s="65" customFormat="1" ht="21" customHeight="1">
      <c r="A18" s="72" t="s">
        <v>87</v>
      </c>
      <c r="B18" s="87">
        <v>565</v>
      </c>
      <c r="C18" s="87">
        <v>1126</v>
      </c>
      <c r="D18" s="87">
        <v>84</v>
      </c>
      <c r="E18" s="88">
        <v>179</v>
      </c>
      <c r="F18" s="88">
        <v>487</v>
      </c>
      <c r="G18" s="88">
        <v>163</v>
      </c>
      <c r="H18" s="88">
        <v>276</v>
      </c>
      <c r="I18" s="89">
        <v>410</v>
      </c>
      <c r="J18" s="88">
        <v>257</v>
      </c>
      <c r="K18" s="88">
        <v>177</v>
      </c>
      <c r="L18" s="88">
        <v>55</v>
      </c>
      <c r="M18" s="88">
        <v>637</v>
      </c>
      <c r="N18" s="88">
        <v>287</v>
      </c>
      <c r="O18" s="88">
        <v>541</v>
      </c>
      <c r="P18" s="88">
        <v>0</v>
      </c>
      <c r="Q18" s="88">
        <v>0</v>
      </c>
      <c r="R18" s="88">
        <v>246</v>
      </c>
      <c r="S18" s="88">
        <v>52</v>
      </c>
      <c r="T18" s="88">
        <v>7</v>
      </c>
      <c r="U18" s="88">
        <v>14</v>
      </c>
      <c r="V18" s="88">
        <v>4</v>
      </c>
      <c r="W18" s="88">
        <v>16</v>
      </c>
      <c r="X18" s="108">
        <v>219.1866</v>
      </c>
      <c r="Y18" s="108">
        <v>218.1166</v>
      </c>
      <c r="Z18" s="108">
        <v>0</v>
      </c>
      <c r="AA18" s="108">
        <v>1.07</v>
      </c>
      <c r="AB18" s="108">
        <v>0</v>
      </c>
      <c r="AC18" s="108">
        <v>61.2012</v>
      </c>
      <c r="AD18" s="108">
        <v>60.9412</v>
      </c>
      <c r="AE18" s="108">
        <v>0</v>
      </c>
      <c r="AF18" s="108">
        <v>0.26</v>
      </c>
      <c r="AG18" s="116">
        <v>0</v>
      </c>
      <c r="AH18" s="116"/>
      <c r="AJ18" s="88">
        <v>562</v>
      </c>
      <c r="AK18" s="88">
        <v>1128</v>
      </c>
      <c r="AL18" s="121">
        <v>157.9854</v>
      </c>
      <c r="AM18" s="121">
        <v>157.1754</v>
      </c>
      <c r="AN18" s="121">
        <v>0</v>
      </c>
      <c r="AO18" s="121">
        <v>0.81</v>
      </c>
      <c r="AP18" s="121">
        <v>0</v>
      </c>
      <c r="AR18" s="123">
        <f t="shared" si="0"/>
        <v>0</v>
      </c>
      <c r="AS18" s="123">
        <f t="shared" si="1"/>
        <v>0</v>
      </c>
      <c r="AT18" s="123">
        <f aca="true" t="shared" si="13" ref="AT18:AW18">AL18+AC18-X18</f>
        <v>0</v>
      </c>
      <c r="AU18" s="123">
        <f t="shared" si="13"/>
        <v>0</v>
      </c>
      <c r="AV18" s="123">
        <f t="shared" si="13"/>
        <v>0</v>
      </c>
      <c r="AW18" s="123">
        <f t="shared" si="13"/>
        <v>0</v>
      </c>
      <c r="AX18" s="123">
        <f t="shared" si="3"/>
        <v>0</v>
      </c>
    </row>
    <row r="19" spans="1:50" s="65" customFormat="1" ht="21" customHeight="1">
      <c r="A19" s="72" t="s">
        <v>96</v>
      </c>
      <c r="B19" s="87">
        <v>223</v>
      </c>
      <c r="C19" s="87">
        <v>395</v>
      </c>
      <c r="D19" s="87">
        <v>61</v>
      </c>
      <c r="E19" s="89">
        <v>122</v>
      </c>
      <c r="F19" s="88">
        <v>151</v>
      </c>
      <c r="G19" s="88">
        <v>66</v>
      </c>
      <c r="H19" s="88">
        <v>99</v>
      </c>
      <c r="I19" s="89">
        <v>172</v>
      </c>
      <c r="J19" s="88">
        <v>49</v>
      </c>
      <c r="K19" s="88">
        <v>70</v>
      </c>
      <c r="L19" s="88">
        <v>105</v>
      </c>
      <c r="M19" s="88">
        <v>171</v>
      </c>
      <c r="N19" s="88">
        <v>78</v>
      </c>
      <c r="O19" s="88">
        <v>217</v>
      </c>
      <c r="P19" s="88">
        <v>0</v>
      </c>
      <c r="Q19" s="88">
        <v>0</v>
      </c>
      <c r="R19" s="88">
        <v>100</v>
      </c>
      <c r="S19" s="88">
        <v>0</v>
      </c>
      <c r="T19" s="89">
        <v>4</v>
      </c>
      <c r="U19" s="89">
        <v>10</v>
      </c>
      <c r="V19" s="89">
        <v>0</v>
      </c>
      <c r="W19" s="89">
        <v>0</v>
      </c>
      <c r="X19" s="108">
        <v>72.6367</v>
      </c>
      <c r="Y19" s="108">
        <v>72.3167</v>
      </c>
      <c r="Z19" s="108"/>
      <c r="AA19" s="108">
        <v>0.32</v>
      </c>
      <c r="AB19" s="108"/>
      <c r="AC19" s="108">
        <v>20.4998</v>
      </c>
      <c r="AD19" s="115">
        <v>20.4198</v>
      </c>
      <c r="AE19" s="108"/>
      <c r="AF19" s="108">
        <v>0.08</v>
      </c>
      <c r="AG19" s="116"/>
      <c r="AH19" s="116"/>
      <c r="AJ19" s="108">
        <v>219</v>
      </c>
      <c r="AK19" s="108">
        <v>385</v>
      </c>
      <c r="AL19" s="121">
        <v>52.1369</v>
      </c>
      <c r="AM19" s="121">
        <v>51.8969</v>
      </c>
      <c r="AN19" s="121"/>
      <c r="AO19" s="121">
        <v>0.24</v>
      </c>
      <c r="AP19" s="121"/>
      <c r="AR19" s="123">
        <f t="shared" si="0"/>
        <v>0</v>
      </c>
      <c r="AS19" s="123">
        <f t="shared" si="1"/>
        <v>0</v>
      </c>
      <c r="AT19" s="123">
        <f aca="true" t="shared" si="14" ref="AT19:AW19">AL19+AC19-X19</f>
        <v>0</v>
      </c>
      <c r="AU19" s="123">
        <f t="shared" si="14"/>
        <v>0</v>
      </c>
      <c r="AV19" s="123">
        <f t="shared" si="14"/>
        <v>0</v>
      </c>
      <c r="AW19" s="123">
        <f t="shared" si="14"/>
        <v>0</v>
      </c>
      <c r="AX19" s="123">
        <f t="shared" si="3"/>
        <v>0</v>
      </c>
    </row>
    <row r="20" spans="1:50" s="65" customFormat="1" ht="21" customHeight="1">
      <c r="A20" s="72" t="s">
        <v>97</v>
      </c>
      <c r="B20" s="87">
        <v>135</v>
      </c>
      <c r="C20" s="87">
        <v>256</v>
      </c>
      <c r="D20" s="87">
        <v>14</v>
      </c>
      <c r="E20" s="88">
        <v>43</v>
      </c>
      <c r="F20" s="88">
        <v>109</v>
      </c>
      <c r="G20" s="88">
        <v>49</v>
      </c>
      <c r="H20" s="88">
        <v>67</v>
      </c>
      <c r="I20" s="88">
        <v>102</v>
      </c>
      <c r="J20" s="88">
        <v>36</v>
      </c>
      <c r="K20" s="88">
        <v>59</v>
      </c>
      <c r="L20" s="88">
        <v>32</v>
      </c>
      <c r="M20" s="88">
        <v>129</v>
      </c>
      <c r="N20" s="88">
        <v>35</v>
      </c>
      <c r="O20" s="88">
        <v>145</v>
      </c>
      <c r="P20" s="88"/>
      <c r="Q20" s="88"/>
      <c r="R20" s="88">
        <v>66</v>
      </c>
      <c r="S20" s="88">
        <v>10</v>
      </c>
      <c r="T20" s="88">
        <v>7</v>
      </c>
      <c r="U20" s="88">
        <v>9</v>
      </c>
      <c r="V20" s="88">
        <v>2</v>
      </c>
      <c r="W20" s="88">
        <v>6</v>
      </c>
      <c r="X20" s="108">
        <v>48.4318</v>
      </c>
      <c r="Y20" s="108">
        <v>48.1118</v>
      </c>
      <c r="Z20" s="108">
        <v>0</v>
      </c>
      <c r="AA20" s="108">
        <v>0.32</v>
      </c>
      <c r="AB20" s="108">
        <v>0</v>
      </c>
      <c r="AC20" s="116">
        <v>13.6041</v>
      </c>
      <c r="AD20" s="116">
        <v>13.5241</v>
      </c>
      <c r="AE20" s="116">
        <v>0</v>
      </c>
      <c r="AF20" s="116">
        <v>0.08</v>
      </c>
      <c r="AG20" s="116">
        <v>0</v>
      </c>
      <c r="AH20" s="116">
        <v>528</v>
      </c>
      <c r="AJ20" s="88">
        <v>130</v>
      </c>
      <c r="AK20" s="88">
        <v>253</v>
      </c>
      <c r="AL20" s="121">
        <v>34.8277</v>
      </c>
      <c r="AM20" s="121">
        <v>34.5877</v>
      </c>
      <c r="AN20" s="121">
        <v>0</v>
      </c>
      <c r="AO20" s="121">
        <v>0.24</v>
      </c>
      <c r="AP20" s="121">
        <v>0</v>
      </c>
      <c r="AR20" s="123">
        <f t="shared" si="0"/>
        <v>0</v>
      </c>
      <c r="AS20" s="123">
        <f t="shared" si="1"/>
        <v>0</v>
      </c>
      <c r="AT20" s="123">
        <f aca="true" t="shared" si="15" ref="AT20:AW20">AL20+AC20-X20</f>
        <v>0</v>
      </c>
      <c r="AU20" s="123">
        <f t="shared" si="15"/>
        <v>0</v>
      </c>
      <c r="AV20" s="123">
        <f t="shared" si="15"/>
        <v>0</v>
      </c>
      <c r="AW20" s="123">
        <f t="shared" si="15"/>
        <v>0</v>
      </c>
      <c r="AX20" s="123">
        <f t="shared" si="3"/>
        <v>0</v>
      </c>
    </row>
    <row r="21" spans="1:50" s="65" customFormat="1" ht="21" customHeight="1">
      <c r="A21" s="72" t="s">
        <v>88</v>
      </c>
      <c r="B21" s="87">
        <v>251</v>
      </c>
      <c r="C21" s="87">
        <v>437</v>
      </c>
      <c r="D21" s="87">
        <v>49</v>
      </c>
      <c r="E21" s="88">
        <v>80</v>
      </c>
      <c r="F21" s="88">
        <v>170</v>
      </c>
      <c r="G21" s="88">
        <v>67</v>
      </c>
      <c r="H21" s="88">
        <v>73</v>
      </c>
      <c r="I21" s="89">
        <v>194</v>
      </c>
      <c r="J21" s="88">
        <v>51</v>
      </c>
      <c r="K21" s="88">
        <v>81</v>
      </c>
      <c r="L21" s="88">
        <v>139</v>
      </c>
      <c r="M21" s="88">
        <v>166</v>
      </c>
      <c r="N21" s="88">
        <v>87</v>
      </c>
      <c r="O21" s="88">
        <v>227</v>
      </c>
      <c r="P21" s="88"/>
      <c r="Q21" s="88"/>
      <c r="R21" s="88">
        <v>108</v>
      </c>
      <c r="S21" s="88">
        <v>15</v>
      </c>
      <c r="T21" s="88">
        <v>1</v>
      </c>
      <c r="U21" s="88">
        <v>1</v>
      </c>
      <c r="V21" s="88">
        <v>11</v>
      </c>
      <c r="W21" s="89">
        <v>27</v>
      </c>
      <c r="X21" s="108">
        <v>90.0088</v>
      </c>
      <c r="Y21" s="108">
        <v>89.66879999999999</v>
      </c>
      <c r="Z21" s="108"/>
      <c r="AA21" s="108">
        <v>0.34</v>
      </c>
      <c r="AB21" s="108"/>
      <c r="AC21" s="116">
        <v>24.2564</v>
      </c>
      <c r="AD21" s="116">
        <v>24.1664</v>
      </c>
      <c r="AE21" s="116"/>
      <c r="AF21" s="116">
        <v>0.09</v>
      </c>
      <c r="AG21" s="116"/>
      <c r="AH21" s="116"/>
      <c r="AJ21" s="88">
        <v>261</v>
      </c>
      <c r="AK21" s="88">
        <v>463</v>
      </c>
      <c r="AL21" s="121">
        <v>65.8292</v>
      </c>
      <c r="AM21" s="121">
        <v>65.5792</v>
      </c>
      <c r="AN21" s="121"/>
      <c r="AO21" s="121">
        <v>0.25</v>
      </c>
      <c r="AP21" s="121"/>
      <c r="AR21" s="123">
        <f t="shared" si="0"/>
        <v>0</v>
      </c>
      <c r="AS21" s="123">
        <f t="shared" si="1"/>
        <v>0</v>
      </c>
      <c r="AT21" s="123">
        <f aca="true" t="shared" si="16" ref="AT21:AW21">AL21+AC21-X21</f>
        <v>0.07680000000000575</v>
      </c>
      <c r="AU21" s="123">
        <f t="shared" si="16"/>
        <v>0.07680000000000575</v>
      </c>
      <c r="AV21" s="123">
        <f t="shared" si="16"/>
        <v>0</v>
      </c>
      <c r="AW21" s="123">
        <f t="shared" si="16"/>
        <v>0</v>
      </c>
      <c r="AX21" s="123">
        <f t="shared" si="3"/>
        <v>0</v>
      </c>
    </row>
    <row r="22" spans="1:50" s="65" customFormat="1" ht="21" customHeight="1">
      <c r="A22" s="72" t="s">
        <v>89</v>
      </c>
      <c r="B22" s="87">
        <v>2</v>
      </c>
      <c r="C22" s="87">
        <v>3</v>
      </c>
      <c r="D22" s="87">
        <v>0</v>
      </c>
      <c r="E22" s="88">
        <v>0</v>
      </c>
      <c r="F22" s="88">
        <v>0</v>
      </c>
      <c r="G22" s="88">
        <v>1</v>
      </c>
      <c r="H22" s="88">
        <v>1</v>
      </c>
      <c r="I22" s="88">
        <v>1</v>
      </c>
      <c r="J22" s="88">
        <v>0</v>
      </c>
      <c r="K22" s="88">
        <v>1</v>
      </c>
      <c r="L22" s="95">
        <v>0</v>
      </c>
      <c r="M22" s="88">
        <v>2</v>
      </c>
      <c r="N22" s="88">
        <v>0</v>
      </c>
      <c r="O22" s="89">
        <v>2</v>
      </c>
      <c r="P22" s="88">
        <v>0</v>
      </c>
      <c r="Q22" s="88">
        <v>0</v>
      </c>
      <c r="R22" s="88">
        <v>1</v>
      </c>
      <c r="S22" s="89">
        <v>0</v>
      </c>
      <c r="T22" s="88">
        <v>0</v>
      </c>
      <c r="U22" s="88">
        <v>0</v>
      </c>
      <c r="V22" s="88">
        <v>0</v>
      </c>
      <c r="W22" s="88">
        <v>0</v>
      </c>
      <c r="X22" s="108">
        <v>0.636</v>
      </c>
      <c r="Y22" s="108">
        <v>0.636</v>
      </c>
      <c r="Z22" s="108"/>
      <c r="AA22" s="116">
        <v>0</v>
      </c>
      <c r="AB22" s="116"/>
      <c r="AC22" s="116">
        <v>0.1797</v>
      </c>
      <c r="AD22" s="116">
        <v>0.1797</v>
      </c>
      <c r="AE22" s="116"/>
      <c r="AF22" s="116">
        <v>0</v>
      </c>
      <c r="AG22" s="116"/>
      <c r="AH22" s="116"/>
      <c r="AJ22" s="88">
        <v>2</v>
      </c>
      <c r="AK22" s="88">
        <v>3</v>
      </c>
      <c r="AL22" s="121">
        <v>0.4563</v>
      </c>
      <c r="AM22" s="121">
        <v>0.4563</v>
      </c>
      <c r="AN22" s="121"/>
      <c r="AO22" s="121">
        <v>0</v>
      </c>
      <c r="AP22" s="121"/>
      <c r="AR22" s="123">
        <f t="shared" si="0"/>
        <v>0</v>
      </c>
      <c r="AS22" s="123">
        <f t="shared" si="1"/>
        <v>0</v>
      </c>
      <c r="AT22" s="123">
        <f aca="true" t="shared" si="17" ref="AT22:AW22">AL22+AC22-X22</f>
        <v>0</v>
      </c>
      <c r="AU22" s="123">
        <f t="shared" si="17"/>
        <v>0</v>
      </c>
      <c r="AV22" s="123">
        <f t="shared" si="17"/>
        <v>0</v>
      </c>
      <c r="AW22" s="123">
        <f t="shared" si="17"/>
        <v>0</v>
      </c>
      <c r="AX22" s="123">
        <f t="shared" si="3"/>
        <v>0</v>
      </c>
    </row>
    <row r="23" spans="1:50" s="65" customFormat="1" ht="21" customHeight="1">
      <c r="A23" s="72" t="s">
        <v>90</v>
      </c>
      <c r="B23" s="90">
        <f>SUM(B8:B22)</f>
        <v>3696</v>
      </c>
      <c r="C23" s="90">
        <f aca="true" t="shared" si="18" ref="C23:AH23">SUM(C8:C22)</f>
        <v>7013</v>
      </c>
      <c r="D23" s="90">
        <f t="shared" si="18"/>
        <v>682</v>
      </c>
      <c r="E23" s="90">
        <f t="shared" si="18"/>
        <v>1360</v>
      </c>
      <c r="F23" s="90">
        <f t="shared" si="18"/>
        <v>2840</v>
      </c>
      <c r="G23" s="90">
        <f t="shared" si="18"/>
        <v>1162</v>
      </c>
      <c r="H23" s="90">
        <f t="shared" si="18"/>
        <v>1564</v>
      </c>
      <c r="I23" s="90">
        <f t="shared" si="18"/>
        <v>2808</v>
      </c>
      <c r="J23" s="90">
        <f t="shared" si="18"/>
        <v>1159</v>
      </c>
      <c r="K23" s="90">
        <f t="shared" si="18"/>
        <v>1635</v>
      </c>
      <c r="L23" s="90">
        <f t="shared" si="18"/>
        <v>1115</v>
      </c>
      <c r="M23" s="90">
        <f t="shared" si="18"/>
        <v>3104</v>
      </c>
      <c r="N23" s="90">
        <f t="shared" si="18"/>
        <v>1486</v>
      </c>
      <c r="O23" s="90">
        <f t="shared" si="18"/>
        <v>3683</v>
      </c>
      <c r="P23" s="90">
        <f t="shared" si="18"/>
        <v>0</v>
      </c>
      <c r="Q23" s="90">
        <f t="shared" si="18"/>
        <v>0</v>
      </c>
      <c r="R23" s="90">
        <f t="shared" si="18"/>
        <v>1484</v>
      </c>
      <c r="S23" s="90">
        <f t="shared" si="18"/>
        <v>360</v>
      </c>
      <c r="T23" s="90">
        <f t="shared" si="18"/>
        <v>55</v>
      </c>
      <c r="U23" s="90">
        <f t="shared" si="18"/>
        <v>94</v>
      </c>
      <c r="V23" s="90">
        <f t="shared" si="18"/>
        <v>29</v>
      </c>
      <c r="W23" s="90">
        <f t="shared" si="18"/>
        <v>80</v>
      </c>
      <c r="X23" s="90">
        <f t="shared" si="18"/>
        <v>1321.0110000000002</v>
      </c>
      <c r="Y23" s="90">
        <f t="shared" si="18"/>
        <v>1314.9609999999998</v>
      </c>
      <c r="Z23" s="90">
        <f t="shared" si="18"/>
        <v>0</v>
      </c>
      <c r="AA23" s="90">
        <f t="shared" si="18"/>
        <v>6.05</v>
      </c>
      <c r="AB23" s="90">
        <f t="shared" si="18"/>
        <v>0</v>
      </c>
      <c r="AC23" s="90">
        <f t="shared" si="18"/>
        <v>368.4631000000001</v>
      </c>
      <c r="AD23" s="90">
        <f t="shared" si="18"/>
        <v>366.93309999999997</v>
      </c>
      <c r="AE23" s="90">
        <f t="shared" si="18"/>
        <v>0</v>
      </c>
      <c r="AF23" s="90">
        <f t="shared" si="18"/>
        <v>1.5300000000000002</v>
      </c>
      <c r="AG23" s="90">
        <f t="shared" si="18"/>
        <v>0</v>
      </c>
      <c r="AH23" s="90">
        <f>AC23/C23*10000</f>
        <v>525.4001140738629</v>
      </c>
      <c r="AJ23" s="90">
        <v>3670</v>
      </c>
      <c r="AK23" s="90">
        <v>6999</v>
      </c>
      <c r="AL23" s="90">
        <v>952.6347000000002</v>
      </c>
      <c r="AM23" s="90">
        <v>948.1047000000001</v>
      </c>
      <c r="AN23" s="90">
        <v>0</v>
      </c>
      <c r="AO23" s="90">
        <v>4.52</v>
      </c>
      <c r="AP23" s="90">
        <v>0</v>
      </c>
      <c r="AR23" s="123">
        <f t="shared" si="0"/>
        <v>0</v>
      </c>
      <c r="AS23" s="123">
        <f t="shared" si="1"/>
        <v>0</v>
      </c>
      <c r="AT23" s="123">
        <f aca="true" t="shared" si="19" ref="AT23:AW23">AL23+AC23-X23</f>
        <v>0.08680000000003929</v>
      </c>
      <c r="AU23" s="123">
        <f t="shared" si="19"/>
        <v>0.07680000000027576</v>
      </c>
      <c r="AV23" s="123">
        <f t="shared" si="19"/>
        <v>0</v>
      </c>
      <c r="AW23" s="123">
        <f t="shared" si="19"/>
        <v>0</v>
      </c>
      <c r="AX23" s="123">
        <f t="shared" si="3"/>
        <v>0</v>
      </c>
    </row>
    <row r="24" spans="1:34" ht="60.75" customHeight="1">
      <c r="A24" s="91" t="s">
        <v>55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</row>
  </sheetData>
  <sheetProtection/>
  <mergeCells count="26">
    <mergeCell ref="A2:AH2"/>
    <mergeCell ref="A3:AH3"/>
    <mergeCell ref="D4:E4"/>
    <mergeCell ref="F4:I4"/>
    <mergeCell ref="J4:M4"/>
    <mergeCell ref="N4:S4"/>
    <mergeCell ref="T4:W4"/>
    <mergeCell ref="Y4:AB4"/>
    <mergeCell ref="AD4:AG4"/>
    <mergeCell ref="AM4:AP4"/>
    <mergeCell ref="AU4:AX4"/>
    <mergeCell ref="T5:U5"/>
    <mergeCell ref="V5:W5"/>
    <mergeCell ref="A24:AH24"/>
    <mergeCell ref="A4:A6"/>
    <mergeCell ref="B4:B5"/>
    <mergeCell ref="C4:C5"/>
    <mergeCell ref="X4:X5"/>
    <mergeCell ref="AC4:AC5"/>
    <mergeCell ref="AH4:AH5"/>
    <mergeCell ref="AJ4:AJ5"/>
    <mergeCell ref="AK4:AK5"/>
    <mergeCell ref="AL4:AL5"/>
    <mergeCell ref="AR4:AR5"/>
    <mergeCell ref="AS4:AS5"/>
    <mergeCell ref="AT4:AT5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8"/>
  <sheetViews>
    <sheetView zoomScale="85" zoomScaleNormal="85" zoomScaleSheetLayoutView="100" workbookViewId="0" topLeftCell="A13">
      <selection activeCell="D29" sqref="D29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7.37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8.25390625" style="3" customWidth="1"/>
    <col min="27" max="27" width="10.00390625" style="3" customWidth="1"/>
    <col min="28" max="28" width="9.50390625" style="3" customWidth="1"/>
    <col min="29" max="29" width="8.625" style="3" customWidth="1"/>
    <col min="30" max="37" width="9.00390625" style="3" customWidth="1"/>
    <col min="38" max="38" width="10.75390625" style="3" customWidth="1"/>
    <col min="39" max="39" width="9.00390625" style="3" customWidth="1"/>
    <col min="40" max="16384" width="9.00390625" style="4" customWidth="1"/>
  </cols>
  <sheetData>
    <row r="1" spans="1:27" ht="24.75" customHeight="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3" ht="14.25" customHeight="1">
      <c r="A3" s="7" t="s">
        <v>58</v>
      </c>
      <c r="B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3"/>
      <c r="S3" s="34" t="s">
        <v>60</v>
      </c>
      <c r="T3" s="34"/>
      <c r="U3" s="34"/>
      <c r="V3" s="34"/>
      <c r="W3" s="34"/>
      <c r="X3" s="34"/>
      <c r="Y3" s="34"/>
      <c r="Z3" s="34"/>
      <c r="AA3" s="34"/>
      <c r="AB3" s="51" t="s">
        <v>61</v>
      </c>
      <c r="AC3" s="51" t="s">
        <v>62</v>
      </c>
      <c r="AJ3" s="58" t="s">
        <v>62</v>
      </c>
      <c r="AN3" s="3"/>
      <c r="AO3" s="3"/>
      <c r="AP3" s="3"/>
      <c r="AQ3" s="58" t="s">
        <v>62</v>
      </c>
    </row>
    <row r="4" spans="1:43" ht="13.5" customHeight="1">
      <c r="A4" s="7"/>
      <c r="B4" s="7" t="s">
        <v>63</v>
      </c>
      <c r="C4" s="7" t="s">
        <v>64</v>
      </c>
      <c r="D4" s="7"/>
      <c r="E4" s="7"/>
      <c r="F4" s="7"/>
      <c r="G4" s="7"/>
      <c r="H4" s="7"/>
      <c r="I4" s="7" t="s">
        <v>65</v>
      </c>
      <c r="J4" s="7"/>
      <c r="K4" s="7"/>
      <c r="L4" s="7"/>
      <c r="M4" s="7"/>
      <c r="N4" s="7"/>
      <c r="O4" s="7" t="s">
        <v>66</v>
      </c>
      <c r="P4" s="7"/>
      <c r="Q4" s="7"/>
      <c r="R4" s="7"/>
      <c r="S4" s="35" t="s">
        <v>67</v>
      </c>
      <c r="T4" s="36"/>
      <c r="U4" s="36"/>
      <c r="V4" s="36"/>
      <c r="W4" s="37"/>
      <c r="X4" s="35" t="s">
        <v>68</v>
      </c>
      <c r="Y4" s="36"/>
      <c r="Z4" s="36"/>
      <c r="AA4" s="7" t="s">
        <v>69</v>
      </c>
      <c r="AB4" s="51"/>
      <c r="AC4" s="51"/>
      <c r="AE4" s="35" t="s">
        <v>67</v>
      </c>
      <c r="AF4" s="36"/>
      <c r="AG4" s="36"/>
      <c r="AH4" s="36"/>
      <c r="AI4" s="37"/>
      <c r="AJ4" s="58"/>
      <c r="AL4" s="35" t="s">
        <v>67</v>
      </c>
      <c r="AM4" s="36"/>
      <c r="AN4" s="36"/>
      <c r="AO4" s="36"/>
      <c r="AP4" s="37"/>
      <c r="AQ4" s="58"/>
    </row>
    <row r="5" spans="1:43" ht="18.75" customHeight="1">
      <c r="A5" s="7"/>
      <c r="B5" s="7"/>
      <c r="C5" s="7" t="s">
        <v>70</v>
      </c>
      <c r="D5" s="7"/>
      <c r="E5" s="7"/>
      <c r="F5" s="7" t="s">
        <v>71</v>
      </c>
      <c r="G5" s="7"/>
      <c r="H5" s="7"/>
      <c r="I5" s="7" t="s">
        <v>70</v>
      </c>
      <c r="J5" s="7"/>
      <c r="K5" s="7"/>
      <c r="L5" s="7" t="s">
        <v>71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34" t="s">
        <v>63</v>
      </c>
      <c r="T5" s="38" t="s">
        <v>72</v>
      </c>
      <c r="U5" s="38" t="s">
        <v>73</v>
      </c>
      <c r="V5" s="38" t="s">
        <v>74</v>
      </c>
      <c r="W5" s="38" t="s">
        <v>75</v>
      </c>
      <c r="X5" s="38" t="s">
        <v>63</v>
      </c>
      <c r="Y5" s="38" t="s">
        <v>72</v>
      </c>
      <c r="Z5" s="38" t="s">
        <v>73</v>
      </c>
      <c r="AA5" s="7"/>
      <c r="AB5" s="51"/>
      <c r="AC5" s="51"/>
      <c r="AE5" s="34" t="s">
        <v>63</v>
      </c>
      <c r="AF5" s="38" t="s">
        <v>72</v>
      </c>
      <c r="AG5" s="38" t="s">
        <v>73</v>
      </c>
      <c r="AH5" s="38" t="s">
        <v>98</v>
      </c>
      <c r="AI5" s="38" t="s">
        <v>75</v>
      </c>
      <c r="AJ5" s="58"/>
      <c r="AL5" s="34" t="s">
        <v>63</v>
      </c>
      <c r="AM5" s="38" t="s">
        <v>72</v>
      </c>
      <c r="AN5" s="38" t="s">
        <v>73</v>
      </c>
      <c r="AO5" s="38" t="s">
        <v>98</v>
      </c>
      <c r="AP5" s="38" t="s">
        <v>75</v>
      </c>
      <c r="AQ5" s="58"/>
    </row>
    <row r="6" spans="1:43" ht="27" customHeight="1">
      <c r="A6" s="7"/>
      <c r="B6" s="7"/>
      <c r="C6" s="7" t="s">
        <v>76</v>
      </c>
      <c r="D6" s="7" t="s">
        <v>77</v>
      </c>
      <c r="E6" s="7" t="s">
        <v>78</v>
      </c>
      <c r="F6" s="7" t="s">
        <v>76</v>
      </c>
      <c r="G6" s="7" t="s">
        <v>77</v>
      </c>
      <c r="H6" s="7" t="s">
        <v>78</v>
      </c>
      <c r="I6" s="7" t="s">
        <v>76</v>
      </c>
      <c r="J6" s="7" t="s">
        <v>77</v>
      </c>
      <c r="K6" s="7" t="s">
        <v>78</v>
      </c>
      <c r="L6" s="7" t="s">
        <v>76</v>
      </c>
      <c r="M6" s="7" t="s">
        <v>77</v>
      </c>
      <c r="N6" s="7" t="s">
        <v>78</v>
      </c>
      <c r="O6" s="7"/>
      <c r="P6" s="7"/>
      <c r="Q6" s="7"/>
      <c r="R6" s="7"/>
      <c r="S6" s="34"/>
      <c r="T6" s="38"/>
      <c r="U6" s="38"/>
      <c r="V6" s="38"/>
      <c r="W6" s="38"/>
      <c r="X6" s="38"/>
      <c r="Y6" s="38"/>
      <c r="Z6" s="38"/>
      <c r="AA6" s="7"/>
      <c r="AB6" s="51"/>
      <c r="AC6" s="51"/>
      <c r="AE6" s="34"/>
      <c r="AF6" s="38"/>
      <c r="AG6" s="38"/>
      <c r="AH6" s="38"/>
      <c r="AI6" s="38"/>
      <c r="AJ6" s="58"/>
      <c r="AL6" s="34"/>
      <c r="AM6" s="38"/>
      <c r="AN6" s="38"/>
      <c r="AO6" s="38"/>
      <c r="AP6" s="38"/>
      <c r="AQ6" s="58"/>
    </row>
    <row r="7" spans="1:43" ht="38.25" customHeight="1">
      <c r="A7" s="7"/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40</v>
      </c>
      <c r="O7" s="10" t="s">
        <v>40</v>
      </c>
      <c r="P7" s="10" t="s">
        <v>40</v>
      </c>
      <c r="Q7" s="10" t="s">
        <v>40</v>
      </c>
      <c r="R7" s="10" t="s">
        <v>40</v>
      </c>
      <c r="S7" s="39" t="s">
        <v>41</v>
      </c>
      <c r="T7" s="39" t="s">
        <v>41</v>
      </c>
      <c r="U7" s="39" t="s">
        <v>41</v>
      </c>
      <c r="V7" s="39" t="s">
        <v>41</v>
      </c>
      <c r="W7" s="39" t="s">
        <v>41</v>
      </c>
      <c r="X7" s="39" t="s">
        <v>41</v>
      </c>
      <c r="Y7" s="39" t="s">
        <v>41</v>
      </c>
      <c r="Z7" s="39" t="s">
        <v>41</v>
      </c>
      <c r="AA7" s="10" t="s">
        <v>42</v>
      </c>
      <c r="AB7" s="39" t="s">
        <v>41</v>
      </c>
      <c r="AC7" s="39" t="s">
        <v>41</v>
      </c>
      <c r="AE7" s="39" t="s">
        <v>41</v>
      </c>
      <c r="AF7" s="39" t="s">
        <v>41</v>
      </c>
      <c r="AG7" s="39" t="s">
        <v>41</v>
      </c>
      <c r="AH7" s="39" t="s">
        <v>41</v>
      </c>
      <c r="AI7" s="39" t="s">
        <v>41</v>
      </c>
      <c r="AJ7" s="59" t="s">
        <v>41</v>
      </c>
      <c r="AL7" s="39" t="s">
        <v>41</v>
      </c>
      <c r="AM7" s="39" t="s">
        <v>41</v>
      </c>
      <c r="AN7" s="39" t="s">
        <v>41</v>
      </c>
      <c r="AO7" s="39" t="s">
        <v>41</v>
      </c>
      <c r="AP7" s="39" t="s">
        <v>41</v>
      </c>
      <c r="AQ7" s="59" t="s">
        <v>41</v>
      </c>
    </row>
    <row r="8" spans="1:43" ht="27.75" customHeight="1">
      <c r="A8" s="11" t="s">
        <v>43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E8" s="13">
        <v>18</v>
      </c>
      <c r="AF8" s="13">
        <v>19</v>
      </c>
      <c r="AG8" s="13">
        <v>20</v>
      </c>
      <c r="AH8" s="13">
        <v>21</v>
      </c>
      <c r="AI8" s="13">
        <v>22</v>
      </c>
      <c r="AJ8" s="60">
        <v>28</v>
      </c>
      <c r="AL8" s="61">
        <v>18</v>
      </c>
      <c r="AM8" s="61">
        <v>19</v>
      </c>
      <c r="AN8" s="61">
        <v>20</v>
      </c>
      <c r="AO8" s="61">
        <v>21</v>
      </c>
      <c r="AP8" s="61">
        <v>22</v>
      </c>
      <c r="AQ8" s="63">
        <v>28</v>
      </c>
    </row>
    <row r="9" spans="1:43" s="1" customFormat="1" ht="30" customHeight="1">
      <c r="A9" s="14" t="s">
        <v>82</v>
      </c>
      <c r="B9" s="15">
        <v>38</v>
      </c>
      <c r="C9" s="16">
        <v>9</v>
      </c>
      <c r="D9" s="16">
        <v>1</v>
      </c>
      <c r="E9" s="16">
        <v>1</v>
      </c>
      <c r="F9" s="16">
        <v>0</v>
      </c>
      <c r="G9" s="16">
        <v>1</v>
      </c>
      <c r="H9" s="16">
        <v>1</v>
      </c>
      <c r="I9" s="16">
        <v>14</v>
      </c>
      <c r="J9" s="16">
        <v>1</v>
      </c>
      <c r="K9" s="16">
        <v>2</v>
      </c>
      <c r="L9" s="16">
        <v>1</v>
      </c>
      <c r="M9" s="16">
        <v>4</v>
      </c>
      <c r="N9" s="16">
        <v>3</v>
      </c>
      <c r="O9" s="16">
        <v>4</v>
      </c>
      <c r="P9" s="16">
        <v>20</v>
      </c>
      <c r="Q9" s="16">
        <v>0</v>
      </c>
      <c r="R9" s="40">
        <v>25</v>
      </c>
      <c r="S9" s="41">
        <v>22.0496</v>
      </c>
      <c r="T9" s="41">
        <v>16.325</v>
      </c>
      <c r="U9" s="41">
        <v>5.7246</v>
      </c>
      <c r="V9" s="41">
        <v>0</v>
      </c>
      <c r="W9" s="41">
        <v>0</v>
      </c>
      <c r="X9" s="41">
        <v>5.9488</v>
      </c>
      <c r="Y9" s="41">
        <v>4.4274</v>
      </c>
      <c r="Z9" s="41">
        <v>1.5214</v>
      </c>
      <c r="AA9" s="43">
        <v>1565.47</v>
      </c>
      <c r="AB9" s="43">
        <v>0</v>
      </c>
      <c r="AC9" s="43">
        <v>0</v>
      </c>
      <c r="AE9" s="43">
        <v>16.1008</v>
      </c>
      <c r="AF9" s="43">
        <v>11.8976</v>
      </c>
      <c r="AG9" s="43">
        <v>4.2032</v>
      </c>
      <c r="AH9" s="43">
        <v>0</v>
      </c>
      <c r="AI9" s="43">
        <v>0</v>
      </c>
      <c r="AJ9" s="43">
        <v>0</v>
      </c>
      <c r="AL9" s="62">
        <f aca="true" t="shared" si="0" ref="AL9:AN9">AE9+X9-S9</f>
        <v>0</v>
      </c>
      <c r="AM9" s="62">
        <f t="shared" si="0"/>
        <v>0</v>
      </c>
      <c r="AN9" s="62">
        <f t="shared" si="0"/>
        <v>0</v>
      </c>
      <c r="AO9" s="62"/>
      <c r="AP9" s="62">
        <f aca="true" t="shared" si="1" ref="AP9:AP24">AI9-W9</f>
        <v>0</v>
      </c>
      <c r="AQ9" s="62">
        <f aca="true" t="shared" si="2" ref="AQ9:AQ24">AJ9+AB9-AC9</f>
        <v>0</v>
      </c>
    </row>
    <row r="10" spans="1:43" s="1" customFormat="1" ht="30" customHeight="1">
      <c r="A10" s="14" t="s">
        <v>83</v>
      </c>
      <c r="B10" s="16">
        <v>94</v>
      </c>
      <c r="C10" s="16">
        <v>3</v>
      </c>
      <c r="D10" s="16">
        <v>1</v>
      </c>
      <c r="E10" s="16">
        <v>1</v>
      </c>
      <c r="F10" s="16">
        <v>0</v>
      </c>
      <c r="G10" s="16">
        <v>0</v>
      </c>
      <c r="H10" s="16">
        <v>0</v>
      </c>
      <c r="I10" s="16">
        <v>58</v>
      </c>
      <c r="J10" s="16">
        <v>5</v>
      </c>
      <c r="K10" s="16">
        <v>1</v>
      </c>
      <c r="L10" s="16">
        <v>7</v>
      </c>
      <c r="M10" s="16">
        <v>16</v>
      </c>
      <c r="N10" s="16">
        <v>2</v>
      </c>
      <c r="O10" s="16">
        <v>3</v>
      </c>
      <c r="P10" s="16">
        <v>73</v>
      </c>
      <c r="Q10" s="16">
        <v>0</v>
      </c>
      <c r="R10" s="15">
        <v>35</v>
      </c>
      <c r="S10" s="41">
        <v>51.8343</v>
      </c>
      <c r="T10" s="41">
        <v>40.5904</v>
      </c>
      <c r="U10" s="41">
        <v>11.2439</v>
      </c>
      <c r="V10" s="41"/>
      <c r="W10" s="41"/>
      <c r="X10" s="41">
        <v>13.9649</v>
      </c>
      <c r="Y10" s="41">
        <v>10.9712</v>
      </c>
      <c r="Z10" s="41">
        <v>2.9937</v>
      </c>
      <c r="AA10" s="43"/>
      <c r="AB10" s="43"/>
      <c r="AC10" s="43"/>
      <c r="AE10" s="43">
        <v>37.8694</v>
      </c>
      <c r="AF10" s="43">
        <v>29.6192</v>
      </c>
      <c r="AG10" s="43">
        <v>8.2502</v>
      </c>
      <c r="AH10" s="43"/>
      <c r="AI10" s="43"/>
      <c r="AJ10" s="43"/>
      <c r="AL10" s="62">
        <f aca="true" t="shared" si="3" ref="AL10:AN10">AE10+X10-S10</f>
        <v>0</v>
      </c>
      <c r="AM10" s="62">
        <f t="shared" si="3"/>
        <v>0</v>
      </c>
      <c r="AN10" s="62">
        <f t="shared" si="3"/>
        <v>0</v>
      </c>
      <c r="AO10" s="62"/>
      <c r="AP10" s="62">
        <f t="shared" si="1"/>
        <v>0</v>
      </c>
      <c r="AQ10" s="62">
        <f t="shared" si="2"/>
        <v>0</v>
      </c>
    </row>
    <row r="11" spans="1:43" s="1" customFormat="1" ht="30" customHeight="1">
      <c r="A11" s="14" t="s">
        <v>84</v>
      </c>
      <c r="B11" s="15">
        <v>57</v>
      </c>
      <c r="C11" s="15">
        <v>1</v>
      </c>
      <c r="D11" s="16"/>
      <c r="E11" s="16"/>
      <c r="F11" s="16"/>
      <c r="G11" s="16"/>
      <c r="H11" s="16"/>
      <c r="I11" s="15">
        <v>45</v>
      </c>
      <c r="J11" s="15">
        <v>0</v>
      </c>
      <c r="K11" s="15">
        <v>0</v>
      </c>
      <c r="L11" s="15">
        <v>2</v>
      </c>
      <c r="M11" s="15">
        <v>8</v>
      </c>
      <c r="N11" s="15">
        <v>1</v>
      </c>
      <c r="O11" s="15">
        <v>3</v>
      </c>
      <c r="P11" s="15">
        <v>46</v>
      </c>
      <c r="Q11" s="15">
        <v>0</v>
      </c>
      <c r="R11" s="42">
        <v>24</v>
      </c>
      <c r="S11" s="41">
        <v>29.4059</v>
      </c>
      <c r="T11" s="41">
        <v>23.6547</v>
      </c>
      <c r="U11" s="43">
        <v>5.751200000000001</v>
      </c>
      <c r="V11" s="41">
        <v>0</v>
      </c>
      <c r="W11" s="41">
        <v>0</v>
      </c>
      <c r="X11" s="41">
        <v>7.8687</v>
      </c>
      <c r="Y11" s="41">
        <v>6.3491</v>
      </c>
      <c r="Z11" s="41">
        <v>1.5196</v>
      </c>
      <c r="AA11" s="43">
        <v>1380.47</v>
      </c>
      <c r="AB11" s="43">
        <v>0</v>
      </c>
      <c r="AC11" s="43">
        <v>0</v>
      </c>
      <c r="AE11" s="43">
        <v>21.5372</v>
      </c>
      <c r="AF11" s="43">
        <v>17.3056</v>
      </c>
      <c r="AG11" s="43">
        <v>29.536</v>
      </c>
      <c r="AH11" s="43">
        <v>0</v>
      </c>
      <c r="AI11" s="43">
        <v>0</v>
      </c>
      <c r="AJ11" s="43">
        <v>0</v>
      </c>
      <c r="AL11" s="62">
        <f aca="true" t="shared" si="4" ref="AL11:AN11">AE11+X11-S11</f>
        <v>0</v>
      </c>
      <c r="AM11" s="62">
        <f t="shared" si="4"/>
        <v>0</v>
      </c>
      <c r="AN11" s="62">
        <f t="shared" si="4"/>
        <v>25.3044</v>
      </c>
      <c r="AO11" s="62"/>
      <c r="AP11" s="62">
        <f t="shared" si="1"/>
        <v>0</v>
      </c>
      <c r="AQ11" s="62">
        <f t="shared" si="2"/>
        <v>0</v>
      </c>
    </row>
    <row r="12" spans="1:43" s="1" customFormat="1" ht="30" customHeight="1">
      <c r="A12" s="14" t="s">
        <v>85</v>
      </c>
      <c r="B12" s="17">
        <v>62</v>
      </c>
      <c r="C12" s="18">
        <v>3</v>
      </c>
      <c r="D12" s="18">
        <v>0</v>
      </c>
      <c r="E12" s="18">
        <v>0</v>
      </c>
      <c r="F12" s="18">
        <v>0</v>
      </c>
      <c r="G12" s="18">
        <v>1</v>
      </c>
      <c r="H12" s="18">
        <v>0</v>
      </c>
      <c r="I12" s="29">
        <v>29</v>
      </c>
      <c r="J12" s="18">
        <v>0</v>
      </c>
      <c r="K12" s="29">
        <v>8</v>
      </c>
      <c r="L12" s="17">
        <v>5</v>
      </c>
      <c r="M12" s="18">
        <v>14</v>
      </c>
      <c r="N12" s="18">
        <v>2</v>
      </c>
      <c r="O12" s="18">
        <v>0</v>
      </c>
      <c r="P12" s="17">
        <v>40</v>
      </c>
      <c r="Q12" s="18">
        <v>0</v>
      </c>
      <c r="R12" s="17">
        <v>38</v>
      </c>
      <c r="S12" s="44">
        <v>39.157</v>
      </c>
      <c r="T12" s="44">
        <v>29.2706</v>
      </c>
      <c r="U12" s="44">
        <v>9.8864</v>
      </c>
      <c r="V12" s="44">
        <v>0</v>
      </c>
      <c r="W12" s="44"/>
      <c r="X12" s="44">
        <v>10.1694</v>
      </c>
      <c r="Y12" s="44">
        <v>7.6386</v>
      </c>
      <c r="Z12" s="44">
        <v>2.5308</v>
      </c>
      <c r="AA12" s="52">
        <v>1640.225806451613</v>
      </c>
      <c r="AB12" s="52">
        <v>0</v>
      </c>
      <c r="AC12" s="52">
        <v>0</v>
      </c>
      <c r="AE12" s="43">
        <v>28.9876</v>
      </c>
      <c r="AF12" s="43">
        <v>21.632</v>
      </c>
      <c r="AG12" s="43">
        <v>7.3556</v>
      </c>
      <c r="AH12" s="43">
        <v>0</v>
      </c>
      <c r="AI12" s="43"/>
      <c r="AJ12" s="43">
        <v>0</v>
      </c>
      <c r="AL12" s="62">
        <f aca="true" t="shared" si="5" ref="AL12:AN12">AE12+X12-S12</f>
        <v>0</v>
      </c>
      <c r="AM12" s="62">
        <f t="shared" si="5"/>
        <v>0</v>
      </c>
      <c r="AN12" s="62">
        <f t="shared" si="5"/>
        <v>0</v>
      </c>
      <c r="AO12" s="62"/>
      <c r="AP12" s="62">
        <f t="shared" si="1"/>
        <v>0</v>
      </c>
      <c r="AQ12" s="62">
        <f t="shared" si="2"/>
        <v>0</v>
      </c>
    </row>
    <row r="13" spans="1:43" s="1" customFormat="1" ht="30" customHeight="1">
      <c r="A13" s="14" t="s">
        <v>91</v>
      </c>
      <c r="B13" s="15">
        <v>72</v>
      </c>
      <c r="C13" s="16"/>
      <c r="D13" s="16"/>
      <c r="E13" s="16"/>
      <c r="F13" s="16"/>
      <c r="G13" s="16"/>
      <c r="H13" s="16"/>
      <c r="I13" s="16">
        <v>46</v>
      </c>
      <c r="J13" s="15">
        <v>8</v>
      </c>
      <c r="K13" s="15">
        <v>3</v>
      </c>
      <c r="L13" s="16">
        <v>1</v>
      </c>
      <c r="M13" s="15">
        <v>14</v>
      </c>
      <c r="N13" s="16"/>
      <c r="O13" s="16">
        <v>6</v>
      </c>
      <c r="P13" s="16">
        <v>43</v>
      </c>
      <c r="Q13" s="15">
        <v>1</v>
      </c>
      <c r="R13" s="15">
        <v>29</v>
      </c>
      <c r="S13" s="41">
        <v>37.865700000000004</v>
      </c>
      <c r="T13" s="41">
        <v>29.2334</v>
      </c>
      <c r="U13" s="41">
        <v>8.6323</v>
      </c>
      <c r="V13" s="41"/>
      <c r="W13" s="41"/>
      <c r="X13" s="41">
        <v>10.4423</v>
      </c>
      <c r="Y13" s="41">
        <v>8.1006</v>
      </c>
      <c r="Z13" s="41">
        <v>2.3417</v>
      </c>
      <c r="AA13" s="43"/>
      <c r="AB13" s="43"/>
      <c r="AC13" s="43"/>
      <c r="AE13" s="43">
        <v>27.4234</v>
      </c>
      <c r="AF13" s="43">
        <v>21.1328</v>
      </c>
      <c r="AG13" s="43">
        <v>6.2906</v>
      </c>
      <c r="AH13" s="43"/>
      <c r="AI13" s="43"/>
      <c r="AJ13" s="43"/>
      <c r="AL13" s="62">
        <f aca="true" t="shared" si="6" ref="AL13:AN13">AE13+X13-S13</f>
        <v>0</v>
      </c>
      <c r="AM13" s="62">
        <f t="shared" si="6"/>
        <v>0</v>
      </c>
      <c r="AN13" s="62">
        <f t="shared" si="6"/>
        <v>0</v>
      </c>
      <c r="AO13" s="62"/>
      <c r="AP13" s="62">
        <f t="shared" si="1"/>
        <v>0</v>
      </c>
      <c r="AQ13" s="62">
        <f t="shared" si="2"/>
        <v>0</v>
      </c>
    </row>
    <row r="14" spans="1:43" s="1" customFormat="1" ht="30" customHeight="1">
      <c r="A14" s="14" t="s">
        <v>92</v>
      </c>
      <c r="B14" s="19">
        <v>58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26</v>
      </c>
      <c r="J14" s="20">
        <v>9</v>
      </c>
      <c r="K14" s="20">
        <v>0</v>
      </c>
      <c r="L14" s="20">
        <v>7</v>
      </c>
      <c r="M14" s="20">
        <v>14</v>
      </c>
      <c r="N14" s="20">
        <v>2</v>
      </c>
      <c r="O14" s="19">
        <v>5</v>
      </c>
      <c r="P14" s="19">
        <v>44</v>
      </c>
      <c r="Q14" s="19">
        <v>1</v>
      </c>
      <c r="R14" s="19">
        <v>23</v>
      </c>
      <c r="S14" s="41">
        <v>36.1251</v>
      </c>
      <c r="T14" s="15">
        <v>27.54</v>
      </c>
      <c r="U14" s="15">
        <v>8.5851</v>
      </c>
      <c r="V14" s="15">
        <v>0</v>
      </c>
      <c r="W14" s="15">
        <v>0</v>
      </c>
      <c r="X14" s="15">
        <v>9.5814</v>
      </c>
      <c r="Y14" s="15">
        <v>7.3224</v>
      </c>
      <c r="Z14" s="15">
        <v>2.259</v>
      </c>
      <c r="AA14" s="53"/>
      <c r="AB14" s="50">
        <v>0</v>
      </c>
      <c r="AC14" s="50">
        <v>0</v>
      </c>
      <c r="AE14" s="54">
        <v>26.5437</v>
      </c>
      <c r="AF14" s="54">
        <v>20.2176</v>
      </c>
      <c r="AG14" s="54">
        <v>6.3261</v>
      </c>
      <c r="AH14" s="54">
        <v>0</v>
      </c>
      <c r="AI14" s="54">
        <v>0</v>
      </c>
      <c r="AJ14" s="54">
        <v>0</v>
      </c>
      <c r="AL14" s="62">
        <f aca="true" t="shared" si="7" ref="AL14:AN14">AE14+X14-S14</f>
        <v>0</v>
      </c>
      <c r="AM14" s="62">
        <f t="shared" si="7"/>
        <v>0</v>
      </c>
      <c r="AN14" s="62">
        <f t="shared" si="7"/>
        <v>0</v>
      </c>
      <c r="AO14" s="62"/>
      <c r="AP14" s="62">
        <f t="shared" si="1"/>
        <v>0</v>
      </c>
      <c r="AQ14" s="62">
        <f t="shared" si="2"/>
        <v>0</v>
      </c>
    </row>
    <row r="15" spans="1:43" s="1" customFormat="1" ht="30" customHeight="1">
      <c r="A15" s="14" t="s">
        <v>93</v>
      </c>
      <c r="B15" s="20">
        <v>41</v>
      </c>
      <c r="C15" s="20"/>
      <c r="D15" s="20"/>
      <c r="E15" s="20"/>
      <c r="F15" s="20"/>
      <c r="G15" s="20"/>
      <c r="H15" s="20"/>
      <c r="I15" s="20">
        <v>27</v>
      </c>
      <c r="J15" s="20">
        <v>3</v>
      </c>
      <c r="K15" s="20">
        <v>2</v>
      </c>
      <c r="L15" s="20"/>
      <c r="M15" s="20">
        <v>5</v>
      </c>
      <c r="N15" s="20">
        <v>4</v>
      </c>
      <c r="O15" s="19">
        <v>1</v>
      </c>
      <c r="P15" s="19">
        <v>29</v>
      </c>
      <c r="Q15" s="19"/>
      <c r="R15" s="19">
        <v>18</v>
      </c>
      <c r="S15" s="45">
        <v>22.8988</v>
      </c>
      <c r="T15" s="42">
        <v>17.1263</v>
      </c>
      <c r="U15" s="42">
        <v>5.7725</v>
      </c>
      <c r="V15" s="15"/>
      <c r="W15" s="15">
        <v>0</v>
      </c>
      <c r="X15" s="15">
        <v>6.1801</v>
      </c>
      <c r="Y15" s="42">
        <v>4.6463</v>
      </c>
      <c r="Z15" s="42">
        <v>1.5338</v>
      </c>
      <c r="AA15" s="53">
        <v>1507.34</v>
      </c>
      <c r="AB15" s="50"/>
      <c r="AC15" s="50">
        <v>0</v>
      </c>
      <c r="AE15" s="54">
        <v>16.7187</v>
      </c>
      <c r="AF15" s="54">
        <v>12.48</v>
      </c>
      <c r="AG15" s="54">
        <v>4.2387</v>
      </c>
      <c r="AH15" s="54"/>
      <c r="AI15" s="54">
        <v>0</v>
      </c>
      <c r="AJ15" s="54">
        <v>0</v>
      </c>
      <c r="AL15" s="62">
        <f aca="true" t="shared" si="8" ref="AL15:AN15">AE15+X15-S15</f>
        <v>0</v>
      </c>
      <c r="AM15" s="62">
        <f t="shared" si="8"/>
        <v>0</v>
      </c>
      <c r="AN15" s="62">
        <f t="shared" si="8"/>
        <v>0</v>
      </c>
      <c r="AO15" s="62"/>
      <c r="AP15" s="62">
        <f t="shared" si="1"/>
        <v>0</v>
      </c>
      <c r="AQ15" s="62">
        <f t="shared" si="2"/>
        <v>0</v>
      </c>
    </row>
    <row r="16" spans="1:43" s="2" customFormat="1" ht="30" customHeight="1">
      <c r="A16" s="21" t="s">
        <v>94</v>
      </c>
      <c r="B16" s="22">
        <v>53</v>
      </c>
      <c r="C16" s="22"/>
      <c r="D16" s="22"/>
      <c r="E16" s="22"/>
      <c r="F16" s="22"/>
      <c r="G16" s="22"/>
      <c r="H16" s="22"/>
      <c r="I16" s="30">
        <v>29</v>
      </c>
      <c r="J16" s="30">
        <v>3</v>
      </c>
      <c r="K16" s="22"/>
      <c r="L16" s="22">
        <v>6</v>
      </c>
      <c r="M16" s="22">
        <v>11</v>
      </c>
      <c r="N16" s="22">
        <v>4</v>
      </c>
      <c r="O16" s="22"/>
      <c r="P16" s="22">
        <v>40</v>
      </c>
      <c r="Q16" s="22"/>
      <c r="R16" s="30">
        <v>20</v>
      </c>
      <c r="S16" s="41">
        <v>35.5981</v>
      </c>
      <c r="T16" s="46">
        <v>26.9075</v>
      </c>
      <c r="U16" s="46">
        <v>8.6906</v>
      </c>
      <c r="V16" s="46"/>
      <c r="W16" s="46"/>
      <c r="X16" s="46">
        <v>8.7349</v>
      </c>
      <c r="Y16" s="46">
        <v>6.6899</v>
      </c>
      <c r="Z16" s="46">
        <v>2.045</v>
      </c>
      <c r="AA16" s="53">
        <v>1648.0943396226414</v>
      </c>
      <c r="AB16" s="55"/>
      <c r="AC16" s="55"/>
      <c r="AE16" s="56">
        <v>26.8632</v>
      </c>
      <c r="AF16" s="56">
        <v>20.2176</v>
      </c>
      <c r="AG16" s="56">
        <v>6.6456</v>
      </c>
      <c r="AH16" s="56"/>
      <c r="AI16" s="56"/>
      <c r="AJ16" s="56"/>
      <c r="AL16" s="62">
        <f aca="true" t="shared" si="9" ref="AL16:AN16">AE16+X16-S16</f>
        <v>0</v>
      </c>
      <c r="AM16" s="62">
        <f t="shared" si="9"/>
        <v>0</v>
      </c>
      <c r="AN16" s="62">
        <f t="shared" si="9"/>
        <v>0</v>
      </c>
      <c r="AO16" s="64"/>
      <c r="AP16" s="62">
        <f t="shared" si="1"/>
        <v>0</v>
      </c>
      <c r="AQ16" s="62">
        <f t="shared" si="2"/>
        <v>0</v>
      </c>
    </row>
    <row r="17" spans="1:43" s="1" customFormat="1" ht="30" customHeight="1">
      <c r="A17" s="23" t="s">
        <v>86</v>
      </c>
      <c r="B17" s="19">
        <v>54</v>
      </c>
      <c r="C17" s="20">
        <v>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31">
        <v>37</v>
      </c>
      <c r="J17" s="20">
        <v>3</v>
      </c>
      <c r="K17" s="20">
        <v>1</v>
      </c>
      <c r="L17" s="20">
        <v>2</v>
      </c>
      <c r="M17" s="20">
        <v>8</v>
      </c>
      <c r="N17" s="20">
        <v>1</v>
      </c>
      <c r="O17" s="19">
        <v>2</v>
      </c>
      <c r="P17" s="19">
        <v>41</v>
      </c>
      <c r="Q17" s="19">
        <v>0</v>
      </c>
      <c r="R17" s="47">
        <v>27</v>
      </c>
      <c r="S17" s="41">
        <v>28.5342</v>
      </c>
      <c r="T17" s="15">
        <v>22.5308</v>
      </c>
      <c r="U17" s="15">
        <v>6.0034</v>
      </c>
      <c r="V17" s="15"/>
      <c r="W17" s="15"/>
      <c r="X17" s="15">
        <v>7.6515</v>
      </c>
      <c r="Y17" s="15">
        <v>6.0572</v>
      </c>
      <c r="Z17" s="15">
        <v>1.5943</v>
      </c>
      <c r="AA17" s="53"/>
      <c r="AB17" s="50"/>
      <c r="AC17" s="50"/>
      <c r="AE17" s="54">
        <v>20.8827</v>
      </c>
      <c r="AF17" s="54">
        <v>16.4736</v>
      </c>
      <c r="AG17" s="54">
        <v>4.4091</v>
      </c>
      <c r="AH17" s="54"/>
      <c r="AI17" s="54"/>
      <c r="AJ17" s="54"/>
      <c r="AL17" s="62">
        <f aca="true" t="shared" si="10" ref="AL17:AN17">AE17+X17-S17</f>
        <v>0</v>
      </c>
      <c r="AM17" s="62">
        <f t="shared" si="10"/>
        <v>0</v>
      </c>
      <c r="AN17" s="62">
        <f t="shared" si="10"/>
        <v>0</v>
      </c>
      <c r="AO17" s="62"/>
      <c r="AP17" s="62">
        <f t="shared" si="1"/>
        <v>0</v>
      </c>
      <c r="AQ17" s="62">
        <f t="shared" si="2"/>
        <v>0</v>
      </c>
    </row>
    <row r="18" spans="1:43" s="1" customFormat="1" ht="30" customHeight="1">
      <c r="A18" s="14" t="s">
        <v>95</v>
      </c>
      <c r="B18" s="19">
        <v>56</v>
      </c>
      <c r="C18" s="20"/>
      <c r="D18" s="20"/>
      <c r="E18" s="20"/>
      <c r="F18" s="20"/>
      <c r="G18" s="20"/>
      <c r="H18" s="20"/>
      <c r="I18" s="20">
        <v>34</v>
      </c>
      <c r="J18" s="20">
        <v>0</v>
      </c>
      <c r="K18" s="20">
        <v>0</v>
      </c>
      <c r="L18" s="31">
        <v>18</v>
      </c>
      <c r="M18" s="31">
        <v>1</v>
      </c>
      <c r="N18" s="20">
        <v>3</v>
      </c>
      <c r="O18" s="19">
        <v>1</v>
      </c>
      <c r="P18" s="19">
        <v>55</v>
      </c>
      <c r="Q18" s="19"/>
      <c r="R18" s="48">
        <v>16</v>
      </c>
      <c r="S18" s="41">
        <v>32.2505</v>
      </c>
      <c r="T18" s="15">
        <v>26.5236</v>
      </c>
      <c r="U18" s="15">
        <v>5.7269</v>
      </c>
      <c r="V18" s="15"/>
      <c r="W18" s="15"/>
      <c r="X18" s="15">
        <v>8.5643</v>
      </c>
      <c r="Y18" s="15">
        <v>7.0548</v>
      </c>
      <c r="Z18" s="15">
        <v>1.5095</v>
      </c>
      <c r="AA18" s="53">
        <v>1529</v>
      </c>
      <c r="AB18" s="50"/>
      <c r="AC18" s="50"/>
      <c r="AE18" s="54">
        <v>23.6862</v>
      </c>
      <c r="AF18" s="54">
        <v>19.4688</v>
      </c>
      <c r="AG18" s="54">
        <v>4.2174</v>
      </c>
      <c r="AH18" s="54"/>
      <c r="AI18" s="54"/>
      <c r="AJ18" s="54"/>
      <c r="AL18" s="62">
        <f aca="true" t="shared" si="11" ref="AL18:AN18">AE18+X18-S18</f>
        <v>0</v>
      </c>
      <c r="AM18" s="62">
        <f t="shared" si="11"/>
        <v>0</v>
      </c>
      <c r="AN18" s="62">
        <f t="shared" si="11"/>
        <v>0</v>
      </c>
      <c r="AO18" s="62"/>
      <c r="AP18" s="62">
        <f t="shared" si="1"/>
        <v>0</v>
      </c>
      <c r="AQ18" s="62">
        <f t="shared" si="2"/>
        <v>0</v>
      </c>
    </row>
    <row r="19" spans="1:43" s="1" customFormat="1" ht="30" customHeight="1">
      <c r="A19" s="23" t="s">
        <v>87</v>
      </c>
      <c r="B19" s="19">
        <v>89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49</v>
      </c>
      <c r="J19" s="20">
        <v>4</v>
      </c>
      <c r="K19" s="20">
        <v>3</v>
      </c>
      <c r="L19" s="20">
        <v>6</v>
      </c>
      <c r="M19" s="20">
        <v>14</v>
      </c>
      <c r="N19" s="20">
        <v>13</v>
      </c>
      <c r="O19" s="32">
        <v>6</v>
      </c>
      <c r="P19" s="32">
        <v>61</v>
      </c>
      <c r="Q19" s="32">
        <v>6</v>
      </c>
      <c r="R19" s="49">
        <v>41</v>
      </c>
      <c r="S19" s="41">
        <v>55.9845</v>
      </c>
      <c r="T19" s="15">
        <v>41.3535</v>
      </c>
      <c r="U19" s="15">
        <v>14.631</v>
      </c>
      <c r="V19" s="15">
        <v>0</v>
      </c>
      <c r="W19" s="15">
        <v>0</v>
      </c>
      <c r="X19" s="15">
        <v>14.950299999999999</v>
      </c>
      <c r="Y19" s="15">
        <v>11.0687</v>
      </c>
      <c r="Z19" s="15">
        <v>3.8815999999999997</v>
      </c>
      <c r="AA19" s="53">
        <v>1679.81</v>
      </c>
      <c r="AB19" s="50">
        <v>0</v>
      </c>
      <c r="AC19" s="50">
        <v>0</v>
      </c>
      <c r="AE19" s="54">
        <v>41.0342</v>
      </c>
      <c r="AF19" s="54">
        <v>30.284799999999997</v>
      </c>
      <c r="AG19" s="54">
        <v>10.7494</v>
      </c>
      <c r="AH19" s="54">
        <v>0</v>
      </c>
      <c r="AI19" s="54">
        <v>0</v>
      </c>
      <c r="AJ19" s="54">
        <v>0</v>
      </c>
      <c r="AL19" s="62">
        <f aca="true" t="shared" si="12" ref="AL19:AN19">AE19+X19-S19</f>
        <v>0</v>
      </c>
      <c r="AM19" s="62">
        <f t="shared" si="12"/>
        <v>0</v>
      </c>
      <c r="AN19" s="62">
        <f t="shared" si="12"/>
        <v>0</v>
      </c>
      <c r="AO19" s="62"/>
      <c r="AP19" s="62">
        <f t="shared" si="1"/>
        <v>0</v>
      </c>
      <c r="AQ19" s="62">
        <f t="shared" si="2"/>
        <v>0</v>
      </c>
    </row>
    <row r="20" spans="1:43" s="1" customFormat="1" ht="30" customHeight="1">
      <c r="A20" s="23" t="s">
        <v>96</v>
      </c>
      <c r="B20" s="19">
        <v>57</v>
      </c>
      <c r="C20" s="20"/>
      <c r="D20" s="20"/>
      <c r="E20" s="20"/>
      <c r="F20" s="20"/>
      <c r="G20" s="20"/>
      <c r="H20" s="20"/>
      <c r="I20" s="20">
        <v>34</v>
      </c>
      <c r="J20" s="20">
        <v>2</v>
      </c>
      <c r="K20" s="20">
        <v>2</v>
      </c>
      <c r="L20" s="20">
        <v>8</v>
      </c>
      <c r="M20" s="20">
        <v>10</v>
      </c>
      <c r="N20" s="20">
        <v>1</v>
      </c>
      <c r="O20" s="19">
        <v>2</v>
      </c>
      <c r="P20" s="19">
        <v>39</v>
      </c>
      <c r="Q20" s="19">
        <v>0</v>
      </c>
      <c r="R20" s="47">
        <v>21</v>
      </c>
      <c r="S20" s="41">
        <v>32.7431</v>
      </c>
      <c r="T20" s="15">
        <v>25.9027</v>
      </c>
      <c r="U20" s="15">
        <v>6.8404</v>
      </c>
      <c r="V20" s="15"/>
      <c r="W20" s="15"/>
      <c r="X20" s="15">
        <v>8.7893</v>
      </c>
      <c r="Y20" s="15">
        <v>6.9331</v>
      </c>
      <c r="Z20" s="15">
        <v>1.8562</v>
      </c>
      <c r="AA20" s="53"/>
      <c r="AB20" s="50"/>
      <c r="AC20" s="50"/>
      <c r="AE20" s="54">
        <v>23.9538</v>
      </c>
      <c r="AF20" s="54">
        <v>18.9696</v>
      </c>
      <c r="AG20" s="54">
        <v>4.9842</v>
      </c>
      <c r="AH20" s="54"/>
      <c r="AI20" s="15"/>
      <c r="AJ20" s="54"/>
      <c r="AL20" s="62">
        <f aca="true" t="shared" si="13" ref="AL20:AN20">AE20+X20-S20</f>
        <v>0</v>
      </c>
      <c r="AM20" s="62">
        <f t="shared" si="13"/>
        <v>0</v>
      </c>
      <c r="AN20" s="62">
        <f t="shared" si="13"/>
        <v>0</v>
      </c>
      <c r="AO20" s="62"/>
      <c r="AP20" s="62">
        <f t="shared" si="1"/>
        <v>0</v>
      </c>
      <c r="AQ20" s="62">
        <f t="shared" si="2"/>
        <v>0</v>
      </c>
    </row>
    <row r="21" spans="1:43" s="1" customFormat="1" ht="30" customHeight="1">
      <c r="A21" s="24" t="s">
        <v>97</v>
      </c>
      <c r="B21" s="15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7</v>
      </c>
      <c r="J21" s="15">
        <v>2</v>
      </c>
      <c r="K21" s="15">
        <v>0</v>
      </c>
      <c r="L21" s="15">
        <v>2</v>
      </c>
      <c r="M21" s="15">
        <v>9</v>
      </c>
      <c r="N21" s="15">
        <v>1</v>
      </c>
      <c r="O21" s="15">
        <v>0</v>
      </c>
      <c r="P21" s="15">
        <v>14</v>
      </c>
      <c r="Q21" s="15">
        <v>0</v>
      </c>
      <c r="R21" s="15">
        <v>9</v>
      </c>
      <c r="S21" s="41">
        <v>15.1234</v>
      </c>
      <c r="T21" s="15">
        <v>11.1561</v>
      </c>
      <c r="U21" s="15">
        <v>3.9673</v>
      </c>
      <c r="V21" s="15">
        <v>0</v>
      </c>
      <c r="W21" s="15">
        <v>0</v>
      </c>
      <c r="X21" s="15">
        <v>3.9472</v>
      </c>
      <c r="Y21" s="15">
        <v>2.9193</v>
      </c>
      <c r="Z21" s="15">
        <v>1.0279</v>
      </c>
      <c r="AA21" s="53">
        <v>1879.6</v>
      </c>
      <c r="AB21" s="50">
        <v>0</v>
      </c>
      <c r="AC21" s="50">
        <v>0</v>
      </c>
      <c r="AE21" s="54">
        <v>11.1762</v>
      </c>
      <c r="AF21" s="54">
        <v>8.2368</v>
      </c>
      <c r="AG21" s="54">
        <v>2.9394</v>
      </c>
      <c r="AH21" s="54">
        <v>0</v>
      </c>
      <c r="AI21" s="54">
        <v>0</v>
      </c>
      <c r="AJ21" s="54">
        <v>0</v>
      </c>
      <c r="AL21" s="62">
        <f aca="true" t="shared" si="14" ref="AL21:AN21">AE21+X21-S21</f>
        <v>0</v>
      </c>
      <c r="AM21" s="62">
        <f t="shared" si="14"/>
        <v>0</v>
      </c>
      <c r="AN21" s="62">
        <f t="shared" si="14"/>
        <v>0</v>
      </c>
      <c r="AO21" s="62"/>
      <c r="AP21" s="62">
        <f t="shared" si="1"/>
        <v>0</v>
      </c>
      <c r="AQ21" s="62">
        <f t="shared" si="2"/>
        <v>0</v>
      </c>
    </row>
    <row r="22" spans="1:43" s="1" customFormat="1" ht="30" customHeight="1">
      <c r="A22" s="14" t="s">
        <v>88</v>
      </c>
      <c r="B22" s="19">
        <v>72</v>
      </c>
      <c r="C22" s="20">
        <v>4</v>
      </c>
      <c r="D22" s="20"/>
      <c r="E22" s="20"/>
      <c r="F22" s="20"/>
      <c r="G22" s="20"/>
      <c r="H22" s="20"/>
      <c r="I22" s="20">
        <v>49</v>
      </c>
      <c r="J22" s="20">
        <v>2</v>
      </c>
      <c r="K22" s="20">
        <v>1</v>
      </c>
      <c r="L22" s="20">
        <v>4</v>
      </c>
      <c r="M22" s="20">
        <v>8</v>
      </c>
      <c r="N22" s="20">
        <v>4</v>
      </c>
      <c r="O22" s="19">
        <v>5</v>
      </c>
      <c r="P22" s="19">
        <v>45</v>
      </c>
      <c r="Q22" s="19"/>
      <c r="R22" s="19">
        <v>40</v>
      </c>
      <c r="S22" s="41">
        <v>38.379599999999996</v>
      </c>
      <c r="T22" s="15">
        <v>30.1384</v>
      </c>
      <c r="U22" s="15">
        <v>8.2412</v>
      </c>
      <c r="V22" s="15"/>
      <c r="W22" s="15"/>
      <c r="X22" s="15">
        <v>10.3656</v>
      </c>
      <c r="Y22" s="15">
        <v>8.1736</v>
      </c>
      <c r="Z22" s="15">
        <v>2.192</v>
      </c>
      <c r="AA22" s="53"/>
      <c r="AB22" s="50"/>
      <c r="AC22" s="50"/>
      <c r="AE22" s="54">
        <v>28.013999999999996</v>
      </c>
      <c r="AF22" s="54">
        <v>21.9648</v>
      </c>
      <c r="AG22" s="54">
        <v>6.0492</v>
      </c>
      <c r="AH22" s="54"/>
      <c r="AI22" s="54"/>
      <c r="AJ22" s="54"/>
      <c r="AL22" s="62">
        <f aca="true" t="shared" si="15" ref="AL22:AN22">AE22+X22-S22</f>
        <v>0</v>
      </c>
      <c r="AM22" s="62">
        <f t="shared" si="15"/>
        <v>0</v>
      </c>
      <c r="AN22" s="62">
        <f t="shared" si="15"/>
        <v>0</v>
      </c>
      <c r="AO22" s="62"/>
      <c r="AP22" s="62">
        <f t="shared" si="1"/>
        <v>0</v>
      </c>
      <c r="AQ22" s="62">
        <f t="shared" si="2"/>
        <v>0</v>
      </c>
    </row>
    <row r="23" spans="1:43" s="1" customFormat="1" ht="30" customHeight="1">
      <c r="A23" s="14" t="s">
        <v>89</v>
      </c>
      <c r="B23" s="19">
        <v>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1</v>
      </c>
      <c r="I23" s="20">
        <v>1</v>
      </c>
      <c r="J23" s="20">
        <v>1</v>
      </c>
      <c r="K23" s="20">
        <v>0</v>
      </c>
      <c r="L23" s="20">
        <v>0</v>
      </c>
      <c r="M23" s="20">
        <v>0</v>
      </c>
      <c r="N23" s="20">
        <v>0</v>
      </c>
      <c r="O23" s="15">
        <v>0</v>
      </c>
      <c r="P23" s="15">
        <v>3</v>
      </c>
      <c r="Q23" s="15">
        <v>0</v>
      </c>
      <c r="R23" s="15">
        <v>2</v>
      </c>
      <c r="S23" s="41">
        <v>2.1462</v>
      </c>
      <c r="T23" s="15">
        <v>1.411</v>
      </c>
      <c r="U23" s="15">
        <v>0.7352</v>
      </c>
      <c r="V23" s="15"/>
      <c r="W23" s="15"/>
      <c r="X23" s="15">
        <v>0.5392</v>
      </c>
      <c r="Y23" s="15">
        <v>0.3649</v>
      </c>
      <c r="Z23" s="15">
        <v>0.1743</v>
      </c>
      <c r="AA23" s="53"/>
      <c r="AB23" s="50"/>
      <c r="AC23" s="50"/>
      <c r="AE23" s="54">
        <v>1.607</v>
      </c>
      <c r="AF23" s="54">
        <v>1.0461</v>
      </c>
      <c r="AG23" s="54">
        <v>0.5609</v>
      </c>
      <c r="AH23" s="54"/>
      <c r="AI23" s="54"/>
      <c r="AJ23" s="54"/>
      <c r="AL23" s="62">
        <f aca="true" t="shared" si="16" ref="AL23:AN23">AE23+X23-S23</f>
        <v>0</v>
      </c>
      <c r="AM23" s="62">
        <f t="shared" si="16"/>
        <v>0</v>
      </c>
      <c r="AN23" s="62">
        <f t="shared" si="16"/>
        <v>0</v>
      </c>
      <c r="AO23" s="62"/>
      <c r="AP23" s="62">
        <f t="shared" si="1"/>
        <v>0</v>
      </c>
      <c r="AQ23" s="62">
        <f t="shared" si="2"/>
        <v>0</v>
      </c>
    </row>
    <row r="24" spans="1:43" s="1" customFormat="1" ht="30" customHeight="1">
      <c r="A24" s="14" t="s">
        <v>99</v>
      </c>
      <c r="B24" s="25">
        <v>8</v>
      </c>
      <c r="C24" s="25"/>
      <c r="D24" s="25"/>
      <c r="E24" s="25"/>
      <c r="F24" s="25">
        <v>3</v>
      </c>
      <c r="G24" s="25">
        <v>4</v>
      </c>
      <c r="H24" s="19">
        <v>1</v>
      </c>
      <c r="I24" s="19"/>
      <c r="J24" s="19"/>
      <c r="K24" s="19"/>
      <c r="L24" s="19"/>
      <c r="M24" s="19"/>
      <c r="N24" s="19"/>
      <c r="O24" s="19">
        <v>1</v>
      </c>
      <c r="P24" s="19">
        <v>0</v>
      </c>
      <c r="Q24" s="19">
        <v>0</v>
      </c>
      <c r="R24" s="19">
        <v>7</v>
      </c>
      <c r="S24" s="43">
        <v>7.2987</v>
      </c>
      <c r="T24" s="50">
        <v>5.356</v>
      </c>
      <c r="U24" s="50">
        <v>1.9427</v>
      </c>
      <c r="V24" s="50"/>
      <c r="W24" s="50"/>
      <c r="X24" s="50">
        <v>1.8567</v>
      </c>
      <c r="Y24" s="50">
        <v>1.3624</v>
      </c>
      <c r="Z24" s="50">
        <v>0.4943</v>
      </c>
      <c r="AA24" s="53"/>
      <c r="AB24" s="50"/>
      <c r="AC24" s="50"/>
      <c r="AE24" s="54">
        <v>5.442</v>
      </c>
      <c r="AF24" s="54">
        <v>3.9936</v>
      </c>
      <c r="AG24" s="54">
        <v>1.4484</v>
      </c>
      <c r="AH24" s="54"/>
      <c r="AI24" s="54"/>
      <c r="AJ24" s="54"/>
      <c r="AL24" s="62">
        <f aca="true" t="shared" si="17" ref="AL24:AN24">AE24+X24-S24</f>
        <v>0</v>
      </c>
      <c r="AM24" s="62">
        <f t="shared" si="17"/>
        <v>0</v>
      </c>
      <c r="AN24" s="62">
        <f t="shared" si="17"/>
        <v>0</v>
      </c>
      <c r="AO24" s="62"/>
      <c r="AP24" s="62">
        <f t="shared" si="1"/>
        <v>0</v>
      </c>
      <c r="AQ24" s="62">
        <f t="shared" si="2"/>
        <v>0</v>
      </c>
    </row>
    <row r="25" spans="1:43" ht="30" customHeight="1">
      <c r="A25" s="10" t="s">
        <v>90</v>
      </c>
      <c r="B25" s="26">
        <f>SUM(B9:B24)</f>
        <v>835</v>
      </c>
      <c r="C25" s="26">
        <f aca="true" t="shared" si="18" ref="C25:AC25">SUM(C9:C24)</f>
        <v>22</v>
      </c>
      <c r="D25" s="26">
        <f t="shared" si="18"/>
        <v>2</v>
      </c>
      <c r="E25" s="26">
        <f t="shared" si="18"/>
        <v>2</v>
      </c>
      <c r="F25" s="26">
        <f t="shared" si="18"/>
        <v>3</v>
      </c>
      <c r="G25" s="26">
        <f t="shared" si="18"/>
        <v>6</v>
      </c>
      <c r="H25" s="26">
        <f t="shared" si="18"/>
        <v>3</v>
      </c>
      <c r="I25" s="26">
        <f t="shared" si="18"/>
        <v>485</v>
      </c>
      <c r="J25" s="26">
        <f t="shared" si="18"/>
        <v>43</v>
      </c>
      <c r="K25" s="26">
        <f t="shared" si="18"/>
        <v>23</v>
      </c>
      <c r="L25" s="26">
        <f t="shared" si="18"/>
        <v>69</v>
      </c>
      <c r="M25" s="26">
        <f t="shared" si="18"/>
        <v>136</v>
      </c>
      <c r="N25" s="26">
        <f t="shared" si="18"/>
        <v>41</v>
      </c>
      <c r="O25" s="26">
        <f t="shared" si="18"/>
        <v>39</v>
      </c>
      <c r="P25" s="26">
        <f t="shared" si="18"/>
        <v>593</v>
      </c>
      <c r="Q25" s="26">
        <f t="shared" si="18"/>
        <v>8</v>
      </c>
      <c r="R25" s="26">
        <f t="shared" si="18"/>
        <v>375</v>
      </c>
      <c r="S25" s="26">
        <f t="shared" si="18"/>
        <v>487.39470000000006</v>
      </c>
      <c r="T25" s="26">
        <f t="shared" si="18"/>
        <v>375.0199999999999</v>
      </c>
      <c r="U25" s="26">
        <f t="shared" si="18"/>
        <v>112.3747</v>
      </c>
      <c r="V25" s="26">
        <f t="shared" si="18"/>
        <v>0</v>
      </c>
      <c r="W25" s="26">
        <f t="shared" si="18"/>
        <v>0</v>
      </c>
      <c r="X25" s="26">
        <f t="shared" si="18"/>
        <v>129.55459999999997</v>
      </c>
      <c r="Y25" s="26">
        <f t="shared" si="18"/>
        <v>100.07949999999998</v>
      </c>
      <c r="Z25" s="26">
        <f t="shared" si="18"/>
        <v>29.475099999999994</v>
      </c>
      <c r="AA25" s="26">
        <f>X25/B25*10000</f>
        <v>1551.5520958083828</v>
      </c>
      <c r="AB25" s="26">
        <f t="shared" si="18"/>
        <v>0</v>
      </c>
      <c r="AC25" s="26">
        <f t="shared" si="18"/>
        <v>0</v>
      </c>
      <c r="AD25" s="4"/>
      <c r="AE25" s="57">
        <v>357.8401</v>
      </c>
      <c r="AF25" s="57">
        <v>274.94050000000004</v>
      </c>
      <c r="AG25" s="57">
        <v>108.20400000000001</v>
      </c>
      <c r="AH25" s="57">
        <v>0</v>
      </c>
      <c r="AI25" s="57">
        <v>0</v>
      </c>
      <c r="AJ25" s="57">
        <v>0</v>
      </c>
      <c r="AK25" s="4"/>
      <c r="AL25" s="62">
        <f>AE25+X25-S25</f>
        <v>0</v>
      </c>
      <c r="AM25" s="62">
        <f aca="true" t="shared" si="19" ref="AM25:AQ25">SUM(AM9:AM24)</f>
        <v>0</v>
      </c>
      <c r="AN25" s="62">
        <f t="shared" si="19"/>
        <v>25.3044</v>
      </c>
      <c r="AO25" s="62">
        <f t="shared" si="19"/>
        <v>0</v>
      </c>
      <c r="AP25" s="62">
        <f t="shared" si="19"/>
        <v>0</v>
      </c>
      <c r="AQ25" s="62">
        <f t="shared" si="19"/>
        <v>0</v>
      </c>
    </row>
    <row r="26" spans="1:27" ht="36.75" customHeight="1">
      <c r="A26" s="27" t="s">
        <v>100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8" ht="15">
      <c r="D28" s="28"/>
    </row>
  </sheetData>
  <sheetProtection/>
  <mergeCells count="45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AE4:AI4"/>
    <mergeCell ref="AL4:AP4"/>
    <mergeCell ref="C5:E5"/>
    <mergeCell ref="F5:H5"/>
    <mergeCell ref="I5:K5"/>
    <mergeCell ref="L5:N5"/>
    <mergeCell ref="A26:AA26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  <mergeCell ref="AE5:AE6"/>
    <mergeCell ref="AF5:AF6"/>
    <mergeCell ref="AG5:AG6"/>
    <mergeCell ref="AH5:AH6"/>
    <mergeCell ref="AI5:AI6"/>
    <mergeCell ref="AJ3:AJ6"/>
    <mergeCell ref="AL5:AL6"/>
    <mergeCell ref="AM5:AM6"/>
    <mergeCell ref="AN5:AN6"/>
    <mergeCell ref="AO5:AO6"/>
    <mergeCell ref="AP5:AP6"/>
    <mergeCell ref="AQ3:AQ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2020-03-04T01:14:06Z</cp:lastPrinted>
  <dcterms:created xsi:type="dcterms:W3CDTF">2019-10-09T00:01:12Z</dcterms:created>
  <dcterms:modified xsi:type="dcterms:W3CDTF">2022-04-29T03:56:08Z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531A3567AFE84BB0A067FB22CF2004E1</vt:lpwstr>
  </property>
</Properties>
</file>