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<sst xmlns="http://schemas.openxmlformats.org/spreadsheetml/2006/main" count="597" uniqueCount="101">
  <si>
    <t>附件1：</t>
  </si>
  <si>
    <t>城市居民最低生活保障统计表</t>
  </si>
  <si>
    <t>( 2021年7月 ）</t>
  </si>
  <si>
    <t>填报单位:（盖章）</t>
  </si>
  <si>
    <t>签批人:</t>
  </si>
  <si>
    <t xml:space="preserve"> 救助部门审核人：</t>
  </si>
  <si>
    <t>计财部门审核人：</t>
  </si>
  <si>
    <t xml:space="preserve">填表人:  </t>
  </si>
  <si>
    <t>填表日期:2021年7月15日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</si>
  <si>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</si>
  <si>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</si>
  <si>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</si>
  <si>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</si>
  <si>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</si>
  <si>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</si>
  <si>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</si>
  <si>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</si>
  <si>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</si>
  <si>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</si>
  <si>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</si>
  <si>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</si>
  <si>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</si>
  <si>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</si>
  <si>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</si>
  <si>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</si>
  <si>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</si>
  <si>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</si>
  <si>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</si>
  <si>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</si>
  <si>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</si>
  <si>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</si>
  <si>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</si>
  <si>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</si>
  <si>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</si>
  <si>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</si>
  <si>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</si>
  <si>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</si>
  <si>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</si>
  <si>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</si>
  <si>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</si>
  <si>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</si>
  <si>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</si>
  <si>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</si>
  <si>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</si>
  <si>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</si>
  <si>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</si>
  <si>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</si>
  <si>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</si>
  <si>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</si>
  <si>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</si>
  <si>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填表人:</t>
  </si>
  <si>
    <t>低保中列为扶贫开发对象</t>
  </si>
  <si>
    <t>1-当月资金总支出</t>
  </si>
  <si>
    <t>户数</t>
  </si>
  <si>
    <t>人数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</si>
  <si>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</si>
  <si>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</si>
  <si>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(2021年7月）</t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</si>
  <si>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</si>
  <si>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</si>
  <si>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</si>
  <si>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</si>
  <si>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</si>
  <si>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</si>
  <si>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</si>
  <si>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</si>
  <si>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</si>
  <si>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</si>
  <si>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</si>
  <si>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</si>
  <si>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</si>
  <si>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</si>
  <si>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</si>
  <si>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</si>
  <si>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</t>
  </si>
  <si>
    <t>提标补发</t>
  </si>
  <si>
    <t>全自理</t>
  </si>
  <si>
    <t>半护理</t>
  </si>
  <si>
    <t>全护理</t>
  </si>
  <si>
    <t>备注：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</si>
  <si>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</si>
  <si>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</si>
  <si>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填表日期:2021年 月 日</t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</si>
  <si>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</si>
  <si>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</si>
  <si>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</si>
  <si>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</si>
  <si>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</si>
  <si>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</si>
  <si>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</si>
  <si>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</si>
  <si>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</si>
  <si>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</si>
  <si>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</si>
  <si>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</si>
  <si>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中仙乡</t>
  </si>
  <si>
    <t>坂面镇</t>
  </si>
  <si>
    <t>管前镇</t>
  </si>
  <si>
    <t>八字桥乡</t>
  </si>
  <si>
    <t>福利院</t>
  </si>
  <si>
    <t>填表日期:2021年  月 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</si>
</sst>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6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黑体"/>
      <family val="0"/>
    </font>
    <font>
      <sz val="18"/>
      <name val="宋体"/>
      <family val="0"/>
    </font>
    <font>
      <b/>
      <sz val="9"/>
      <name val="宋体"/>
      <family val="0"/>
    </font>
    <font>
      <sz val="12"/>
      <name val="黑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9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10"/>
      <name val="Calibri Light"/>
      <family val="0"/>
    </font>
    <font>
      <sz val="9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37" fillId="0" borderId="0">
      <alignment/>
      <protection/>
    </xf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9" xfId="65" applyFont="1" applyBorder="1" applyAlignment="1">
      <alignment horizontal="center" vertical="center" wrapText="1"/>
      <protection/>
    </xf>
    <xf numFmtId="0" fontId="1" fillId="0" borderId="9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176" fontId="1" fillId="0" borderId="10" xfId="66" applyNumberFormat="1" applyFont="1" applyBorder="1" applyAlignment="1">
      <alignment horizontal="center" vertical="center" wrapText="1"/>
      <protection/>
    </xf>
    <xf numFmtId="0" fontId="59" fillId="0" borderId="9" xfId="65" applyFont="1" applyBorder="1" applyAlignment="1">
      <alignment horizontal="center" vertical="center" wrapText="1"/>
      <protection/>
    </xf>
    <xf numFmtId="0" fontId="60" fillId="0" borderId="9" xfId="66" applyNumberFormat="1" applyFont="1" applyBorder="1" applyAlignment="1">
      <alignment horizontal="center" vertical="center" wrapText="1"/>
      <protection/>
    </xf>
    <xf numFmtId="49" fontId="60" fillId="0" borderId="9" xfId="66" applyNumberFormat="1" applyFont="1" applyBorder="1" applyAlignment="1">
      <alignment horizontal="center" vertical="center" wrapText="1"/>
      <protection/>
    </xf>
    <xf numFmtId="0" fontId="60" fillId="0" borderId="9" xfId="66" applyFont="1" applyBorder="1" applyAlignment="1">
      <alignment horizontal="center" vertical="center" wrapText="1"/>
      <protection/>
    </xf>
    <xf numFmtId="176" fontId="60" fillId="0" borderId="9" xfId="66" applyNumberFormat="1" applyFont="1" applyBorder="1" applyAlignment="1">
      <alignment horizontal="center" vertical="center" wrapText="1"/>
      <protection/>
    </xf>
    <xf numFmtId="0" fontId="59" fillId="0" borderId="9" xfId="39" applyFont="1" applyBorder="1" applyAlignment="1">
      <alignment horizontal="center" vertical="center"/>
      <protection/>
    </xf>
    <xf numFmtId="0" fontId="60" fillId="0" borderId="9" xfId="39" applyFont="1" applyBorder="1" applyAlignment="1">
      <alignment horizontal="center" vertical="center" wrapText="1"/>
      <protection/>
    </xf>
    <xf numFmtId="0" fontId="59" fillId="0" borderId="9" xfId="65" applyFont="1" applyFill="1" applyBorder="1" applyAlignment="1">
      <alignment horizontal="center" vertical="center" wrapText="1"/>
      <protection/>
    </xf>
    <xf numFmtId="176" fontId="60" fillId="0" borderId="9" xfId="66" applyNumberFormat="1" applyFont="1" applyFill="1" applyBorder="1" applyAlignment="1">
      <alignment horizontal="center" vertical="center" wrapText="1"/>
      <protection/>
    </xf>
    <xf numFmtId="0" fontId="60" fillId="0" borderId="9" xfId="66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5" fillId="0" borderId="9" xfId="66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60" fillId="33" borderId="9" xfId="66" applyNumberFormat="1" applyFont="1" applyFill="1" applyBorder="1" applyAlignment="1">
      <alignment horizontal="center" vertical="center" wrapText="1"/>
      <protection/>
    </xf>
    <xf numFmtId="176" fontId="60" fillId="33" borderId="9" xfId="66" applyNumberFormat="1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177" fontId="4" fillId="0" borderId="9" xfId="65" applyNumberFormat="1" applyFont="1" applyBorder="1" applyAlignment="1">
      <alignment horizontal="center" vertical="center" wrapText="1"/>
      <protection/>
    </xf>
    <xf numFmtId="177" fontId="4" fillId="0" borderId="11" xfId="65" applyNumberFormat="1" applyFont="1" applyBorder="1" applyAlignment="1">
      <alignment horizontal="center" vertical="center" wrapText="1"/>
      <protection/>
    </xf>
    <xf numFmtId="177" fontId="4" fillId="0" borderId="12" xfId="65" applyNumberFormat="1" applyFont="1" applyBorder="1" applyAlignment="1">
      <alignment horizontal="center" vertical="center" wrapText="1"/>
      <protection/>
    </xf>
    <xf numFmtId="177" fontId="4" fillId="0" borderId="13" xfId="65" applyNumberFormat="1" applyFont="1" applyBorder="1" applyAlignment="1">
      <alignment horizontal="center" vertical="center" wrapText="1"/>
      <protection/>
    </xf>
    <xf numFmtId="177" fontId="7" fillId="0" borderId="9" xfId="65" applyNumberFormat="1" applyFont="1" applyBorder="1" applyAlignment="1">
      <alignment horizontal="center" vertical="center" wrapText="1"/>
      <protection/>
    </xf>
    <xf numFmtId="177" fontId="1" fillId="0" borderId="9" xfId="65" applyNumberFormat="1" applyFont="1" applyBorder="1" applyAlignment="1">
      <alignment horizontal="center" vertical="center" wrapText="1"/>
      <protection/>
    </xf>
    <xf numFmtId="0" fontId="8" fillId="34" borderId="9" xfId="66" applyNumberFormat="1" applyFont="1" applyFill="1" applyBorder="1" applyAlignment="1">
      <alignment horizontal="center" vertical="center" wrapText="1"/>
      <protection/>
    </xf>
    <xf numFmtId="0" fontId="60" fillId="33" borderId="9" xfId="66" applyFont="1" applyFill="1" applyBorder="1" applyAlignment="1">
      <alignment horizontal="center" vertical="center" wrapText="1"/>
      <protection/>
    </xf>
    <xf numFmtId="0" fontId="60" fillId="0" borderId="9" xfId="39" applyNumberFormat="1" applyFont="1" applyBorder="1" applyAlignment="1">
      <alignment horizontal="center" vertical="center" wrapText="1"/>
      <protection/>
    </xf>
    <xf numFmtId="0" fontId="60" fillId="0" borderId="9" xfId="66" applyNumberFormat="1" applyFont="1" applyFill="1" applyBorder="1" applyAlignment="1">
      <alignment horizontal="center" vertical="center" wrapText="1"/>
      <protection/>
    </xf>
    <xf numFmtId="178" fontId="60" fillId="33" borderId="9" xfId="66" applyNumberFormat="1" applyFont="1" applyFill="1" applyBorder="1" applyAlignment="1">
      <alignment horizontal="center" vertical="center" wrapText="1"/>
      <protection/>
    </xf>
    <xf numFmtId="0" fontId="60" fillId="33" borderId="9" xfId="0" applyFont="1" applyFill="1" applyBorder="1" applyAlignment="1">
      <alignment horizontal="center" vertical="center" wrapText="1"/>
    </xf>
    <xf numFmtId="0" fontId="60" fillId="33" borderId="9" xfId="66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66" applyNumberFormat="1" applyFont="1" applyFill="1" applyBorder="1" applyAlignment="1">
      <alignment horizontal="center" vertical="center" wrapText="1"/>
      <protection/>
    </xf>
    <xf numFmtId="0" fontId="60" fillId="0" borderId="9" xfId="39" applyNumberFormat="1" applyFont="1" applyFill="1" applyBorder="1" applyAlignment="1">
      <alignment horizontal="center" vertical="center" wrapText="1"/>
      <protection/>
    </xf>
    <xf numFmtId="0" fontId="61" fillId="0" borderId="9" xfId="66" applyNumberFormat="1" applyFont="1" applyFill="1" applyBorder="1" applyAlignment="1">
      <alignment horizontal="center" vertical="center" wrapText="1"/>
      <protection/>
    </xf>
    <xf numFmtId="0" fontId="4" fillId="34" borderId="9" xfId="0" applyFont="1" applyFill="1" applyBorder="1" applyAlignment="1">
      <alignment horizontal="center" vertical="center" wrapText="1"/>
    </xf>
    <xf numFmtId="177" fontId="1" fillId="34" borderId="9" xfId="65" applyNumberFormat="1" applyFont="1" applyFill="1" applyBorder="1" applyAlignment="1">
      <alignment horizontal="center" vertical="center" wrapText="1"/>
      <protection/>
    </xf>
    <xf numFmtId="176" fontId="1" fillId="34" borderId="10" xfId="66" applyNumberFormat="1" applyFont="1" applyFill="1" applyBorder="1" applyAlignment="1">
      <alignment horizontal="center" vertical="center" wrapText="1"/>
      <protection/>
    </xf>
    <xf numFmtId="176" fontId="1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60" fillId="34" borderId="9" xfId="66" applyNumberFormat="1" applyFont="1" applyFill="1" applyBorder="1" applyAlignment="1">
      <alignment horizontal="center" vertical="center" wrapText="1"/>
      <protection/>
    </xf>
    <xf numFmtId="176" fontId="1" fillId="34" borderId="9" xfId="66" applyNumberFormat="1" applyFont="1" applyFill="1" applyBorder="1" applyAlignment="1">
      <alignment horizontal="center" vertical="center" wrapText="1"/>
      <protection/>
    </xf>
    <xf numFmtId="0" fontId="1" fillId="0" borderId="9" xfId="39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13" fillId="0" borderId="9" xfId="62" applyFont="1" applyFill="1" applyBorder="1" applyAlignment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right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13" fillId="0" borderId="9" xfId="62" applyNumberFormat="1" applyFont="1" applyFill="1" applyBorder="1" applyAlignment="1">
      <alignment horizontal="center" vertical="center" wrapText="1"/>
      <protection/>
    </xf>
    <xf numFmtId="178" fontId="1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13" fillId="34" borderId="9" xfId="62" applyFont="1" applyFill="1" applyBorder="1" applyAlignment="1">
      <alignment horizontal="center" vertical="center" wrapText="1"/>
      <protection/>
    </xf>
    <xf numFmtId="0" fontId="13" fillId="34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3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15" fillId="0" borderId="9" xfId="65" applyFont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5" fillId="0" borderId="9" xfId="65" applyFont="1" applyFill="1" applyBorder="1" applyAlignment="1">
      <alignment horizontal="center" vertical="center" wrapText="1"/>
      <protection/>
    </xf>
    <xf numFmtId="178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10" fillId="34" borderId="9" xfId="0" applyFont="1" applyFill="1" applyBorder="1" applyAlignment="1">
      <alignment horizontal="center" vertical="center" wrapText="1"/>
    </xf>
    <xf numFmtId="0" fontId="10" fillId="34" borderId="9" xfId="0" applyNumberFormat="1" applyFont="1" applyFill="1" applyBorder="1" applyAlignment="1">
      <alignment horizontal="center" vertical="center" wrapText="1"/>
    </xf>
    <xf numFmtId="0" fontId="11" fillId="34" borderId="9" xfId="0" applyNumberFormat="1" applyFont="1" applyFill="1" applyBorder="1" applyAlignment="1">
      <alignment horizontal="center" vertical="center" wrapText="1"/>
    </xf>
    <xf numFmtId="0" fontId="60" fillId="0" borderId="9" xfId="65" applyFont="1" applyBorder="1" applyAlignment="1">
      <alignment horizontal="center" vertical="center" wrapText="1"/>
      <protection/>
    </xf>
    <xf numFmtId="0" fontId="60" fillId="0" borderId="9" xfId="39" applyFont="1" applyBorder="1" applyAlignment="1">
      <alignment horizontal="center" vertical="center"/>
      <protection/>
    </xf>
    <xf numFmtId="0" fontId="60" fillId="0" borderId="9" xfId="65" applyFont="1" applyFill="1" applyBorder="1" applyAlignment="1">
      <alignment horizontal="center" vertical="center" wrapText="1"/>
      <protection/>
    </xf>
    <xf numFmtId="0" fontId="0" fillId="0" borderId="9" xfId="65" applyFont="1" applyBorder="1" applyAlignment="1">
      <alignment horizontal="center" vertical="center" wrapText="1"/>
      <protection/>
    </xf>
    <xf numFmtId="178" fontId="60" fillId="0" borderId="9" xfId="66" applyNumberFormat="1" applyFont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61" fillId="0" borderId="9" xfId="65" applyFont="1" applyFill="1" applyBorder="1" applyAlignment="1">
      <alignment horizontal="center" vertical="center" wrapText="1"/>
      <protection/>
    </xf>
    <xf numFmtId="0" fontId="17" fillId="0" borderId="9" xfId="65" applyFont="1" applyFill="1" applyBorder="1" applyAlignment="1">
      <alignment horizontal="center" vertical="center" wrapText="1"/>
      <protection/>
    </xf>
    <xf numFmtId="0" fontId="17" fillId="0" borderId="9" xfId="65" applyFont="1" applyBorder="1" applyAlignment="1">
      <alignment horizontal="center" vertical="center" wrapText="1"/>
      <protection/>
    </xf>
    <xf numFmtId="0" fontId="18" fillId="0" borderId="9" xfId="65" applyFont="1" applyBorder="1" applyAlignment="1">
      <alignment horizontal="center" vertical="center" wrapText="1"/>
      <protection/>
    </xf>
    <xf numFmtId="0" fontId="18" fillId="0" borderId="9" xfId="0" applyFont="1" applyBorder="1" applyAlignment="1">
      <alignment horizontal="center" vertical="center" wrapText="1"/>
    </xf>
    <xf numFmtId="0" fontId="18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10" fillId="34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SheetLayoutView="100" workbookViewId="0" topLeftCell="G1">
      <selection activeCell="M6" sqref="M6"/>
    </sheetView>
  </sheetViews>
  <sheetFormatPr defaultColWidth="9.00390625" defaultRowHeight="14.25"/>
  <cols>
    <col min="1" max="1" width="5.75390625" style="60" customWidth="1"/>
    <col min="2" max="3" width="5.25390625" style="59" customWidth="1"/>
    <col min="4" max="17" width="4.875" style="59" customWidth="1"/>
    <col min="18" max="21" width="3.75390625" style="59" customWidth="1"/>
    <col min="22" max="22" width="9.00390625" style="61" customWidth="1"/>
    <col min="23" max="23" width="9.75390625" style="61" customWidth="1"/>
    <col min="24" max="24" width="6.75390625" style="61" customWidth="1"/>
    <col min="25" max="25" width="7.625" style="61" customWidth="1"/>
    <col min="26" max="26" width="5.00390625" style="61" customWidth="1"/>
    <col min="27" max="27" width="8.375" style="61" customWidth="1"/>
    <col min="28" max="28" width="7.875" style="61" customWidth="1"/>
    <col min="29" max="29" width="6.375" style="61" customWidth="1"/>
    <col min="30" max="30" width="7.375" style="61" customWidth="1"/>
    <col min="31" max="31" width="5.375" style="61" customWidth="1"/>
    <col min="32" max="32" width="6.125" style="59" customWidth="1"/>
  </cols>
  <sheetData>
    <row r="1" ht="19.5" customHeight="1">
      <c r="A1" s="62" t="s">
        <v>0</v>
      </c>
    </row>
    <row r="2" spans="1:32" ht="42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27.7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s="58" customFormat="1" ht="24.75" customHeight="1">
      <c r="A4" s="65" t="s">
        <v>3</v>
      </c>
      <c r="B4" s="65"/>
      <c r="C4" s="65"/>
      <c r="D4" s="66"/>
      <c r="E4" s="66"/>
      <c r="F4" s="65" t="s">
        <v>4</v>
      </c>
      <c r="G4" s="65"/>
      <c r="H4" s="65"/>
      <c r="I4" s="65"/>
      <c r="J4" s="66"/>
      <c r="K4" s="66"/>
      <c r="L4" s="67" t="s">
        <v>5</v>
      </c>
      <c r="M4" s="67"/>
      <c r="N4" s="67"/>
      <c r="O4" s="67"/>
      <c r="P4" s="66"/>
      <c r="Q4" s="66"/>
      <c r="R4" s="67" t="s">
        <v>6</v>
      </c>
      <c r="S4" s="67"/>
      <c r="T4" s="67"/>
      <c r="U4" s="67"/>
      <c r="V4" s="67"/>
      <c r="W4" s="66"/>
      <c r="X4" s="66"/>
      <c r="Y4" s="67" t="s">
        <v>7</v>
      </c>
      <c r="Z4" s="67"/>
      <c r="AA4" s="67"/>
      <c r="AB4" s="66"/>
      <c r="AC4" s="66"/>
      <c r="AD4" s="67" t="s">
        <v>8</v>
      </c>
      <c r="AE4" s="67"/>
      <c r="AF4" s="67"/>
    </row>
    <row r="5" spans="1:32" ht="26.25" customHeight="1">
      <c r="A5" s="68" t="s">
        <v>9</v>
      </c>
      <c r="B5" s="69" t="s">
        <v>10</v>
      </c>
      <c r="C5" s="69" t="s">
        <v>11</v>
      </c>
      <c r="D5" s="69" t="s">
        <v>12</v>
      </c>
      <c r="E5" s="69"/>
      <c r="F5" s="69"/>
      <c r="G5" s="69"/>
      <c r="H5" s="69" t="s">
        <v>13</v>
      </c>
      <c r="I5" s="69"/>
      <c r="J5" s="69"/>
      <c r="K5" s="69"/>
      <c r="L5" s="69" t="s">
        <v>14</v>
      </c>
      <c r="M5" s="69"/>
      <c r="N5" s="69"/>
      <c r="O5" s="69"/>
      <c r="P5" s="69"/>
      <c r="Q5" s="69"/>
      <c r="R5" s="85" t="s">
        <v>15</v>
      </c>
      <c r="S5" s="86"/>
      <c r="T5" s="86"/>
      <c r="U5" s="87"/>
      <c r="V5" s="88" t="s">
        <v>16</v>
      </c>
      <c r="W5" s="98"/>
      <c r="X5" s="98"/>
      <c r="Y5" s="98"/>
      <c r="Z5" s="98"/>
      <c r="AA5" s="88" t="s">
        <v>17</v>
      </c>
      <c r="AB5" s="98"/>
      <c r="AC5" s="98"/>
      <c r="AD5" s="98"/>
      <c r="AE5" s="99"/>
      <c r="AF5" s="69" t="s">
        <v>18</v>
      </c>
    </row>
    <row r="6" spans="1:32" ht="54.75" customHeight="1">
      <c r="A6" s="71"/>
      <c r="B6" s="69"/>
      <c r="C6" s="69"/>
      <c r="D6" s="73" t="s">
        <v>19</v>
      </c>
      <c r="E6" s="73" t="s">
        <v>20</v>
      </c>
      <c r="F6" s="73" t="s">
        <v>21</v>
      </c>
      <c r="G6" s="73" t="s">
        <v>22</v>
      </c>
      <c r="H6" s="73" t="s">
        <v>23</v>
      </c>
      <c r="I6" s="73" t="s">
        <v>24</v>
      </c>
      <c r="J6" s="73" t="s">
        <v>25</v>
      </c>
      <c r="K6" s="73" t="s">
        <v>26</v>
      </c>
      <c r="L6" s="73" t="s">
        <v>27</v>
      </c>
      <c r="M6" s="73" t="s">
        <v>28</v>
      </c>
      <c r="N6" s="73" t="s">
        <v>29</v>
      </c>
      <c r="O6" s="73" t="s">
        <v>30</v>
      </c>
      <c r="P6" s="73" t="s">
        <v>31</v>
      </c>
      <c r="Q6" s="73" t="s">
        <v>32</v>
      </c>
      <c r="R6" s="89" t="s">
        <v>33</v>
      </c>
      <c r="S6" s="90"/>
      <c r="T6" s="89" t="s">
        <v>34</v>
      </c>
      <c r="U6" s="90"/>
      <c r="V6" s="91"/>
      <c r="W6" s="91" t="s">
        <v>35</v>
      </c>
      <c r="X6" s="91" t="s">
        <v>36</v>
      </c>
      <c r="Y6" s="91" t="s">
        <v>37</v>
      </c>
      <c r="Z6" s="88" t="s">
        <v>38</v>
      </c>
      <c r="AA6" s="91"/>
      <c r="AB6" s="91" t="s">
        <v>35</v>
      </c>
      <c r="AC6" s="91" t="s">
        <v>36</v>
      </c>
      <c r="AD6" s="91" t="s">
        <v>37</v>
      </c>
      <c r="AE6" s="88" t="s">
        <v>38</v>
      </c>
      <c r="AF6" s="69"/>
    </row>
    <row r="7" spans="1:32" ht="15.75" customHeight="1">
      <c r="A7" s="74"/>
      <c r="B7" s="69" t="s">
        <v>39</v>
      </c>
      <c r="C7" s="69" t="s">
        <v>40</v>
      </c>
      <c r="D7" s="69" t="s">
        <v>40</v>
      </c>
      <c r="E7" s="69" t="s">
        <v>40</v>
      </c>
      <c r="F7" s="69" t="s">
        <v>40</v>
      </c>
      <c r="G7" s="69" t="s">
        <v>40</v>
      </c>
      <c r="H7" s="69" t="s">
        <v>40</v>
      </c>
      <c r="I7" s="69" t="s">
        <v>40</v>
      </c>
      <c r="J7" s="69" t="s">
        <v>40</v>
      </c>
      <c r="K7" s="69" t="s">
        <v>40</v>
      </c>
      <c r="L7" s="69" t="s">
        <v>40</v>
      </c>
      <c r="M7" s="69" t="s">
        <v>40</v>
      </c>
      <c r="N7" s="69" t="s">
        <v>40</v>
      </c>
      <c r="O7" s="69" t="s">
        <v>40</v>
      </c>
      <c r="P7" s="69" t="s">
        <v>40</v>
      </c>
      <c r="Q7" s="69" t="s">
        <v>40</v>
      </c>
      <c r="R7" s="75" t="s">
        <v>39</v>
      </c>
      <c r="S7" s="75" t="s">
        <v>40</v>
      </c>
      <c r="T7" s="75" t="s">
        <v>39</v>
      </c>
      <c r="U7" s="75" t="s">
        <v>40</v>
      </c>
      <c r="V7" s="91" t="s">
        <v>41</v>
      </c>
      <c r="W7" s="91" t="s">
        <v>41</v>
      </c>
      <c r="X7" s="91" t="s">
        <v>41</v>
      </c>
      <c r="Y7" s="91" t="s">
        <v>41</v>
      </c>
      <c r="Z7" s="91" t="s">
        <v>41</v>
      </c>
      <c r="AA7" s="91" t="s">
        <v>41</v>
      </c>
      <c r="AB7" s="91" t="s">
        <v>41</v>
      </c>
      <c r="AC7" s="91" t="s">
        <v>41</v>
      </c>
      <c r="AD7" s="91" t="s">
        <v>41</v>
      </c>
      <c r="AE7" s="91" t="s">
        <v>41</v>
      </c>
      <c r="AF7" s="69" t="s">
        <v>42</v>
      </c>
    </row>
    <row r="8" spans="1:32" ht="14.25" customHeight="1">
      <c r="A8" s="69" t="s">
        <v>43</v>
      </c>
      <c r="B8" s="69">
        <v>1</v>
      </c>
      <c r="C8" s="69">
        <v>2</v>
      </c>
      <c r="D8" s="69">
        <v>5</v>
      </c>
      <c r="E8" s="69">
        <v>6</v>
      </c>
      <c r="F8" s="69">
        <v>7</v>
      </c>
      <c r="G8" s="69">
        <v>8</v>
      </c>
      <c r="H8" s="69">
        <v>9</v>
      </c>
      <c r="I8" s="69">
        <v>10</v>
      </c>
      <c r="J8" s="69">
        <v>11</v>
      </c>
      <c r="K8" s="69">
        <v>12</v>
      </c>
      <c r="L8" s="69">
        <v>13</v>
      </c>
      <c r="M8" s="69">
        <v>14</v>
      </c>
      <c r="N8" s="69">
        <v>15</v>
      </c>
      <c r="O8" s="69">
        <v>16</v>
      </c>
      <c r="P8" s="69">
        <v>17</v>
      </c>
      <c r="Q8" s="69">
        <v>18</v>
      </c>
      <c r="R8" s="69">
        <v>19</v>
      </c>
      <c r="S8" s="69">
        <v>20</v>
      </c>
      <c r="T8" s="69">
        <v>21</v>
      </c>
      <c r="U8" s="69">
        <v>22</v>
      </c>
      <c r="V8" s="69">
        <v>23</v>
      </c>
      <c r="W8" s="69">
        <v>24</v>
      </c>
      <c r="X8" s="69">
        <v>25</v>
      </c>
      <c r="Y8" s="69">
        <v>26</v>
      </c>
      <c r="Z8" s="69">
        <v>27</v>
      </c>
      <c r="AA8" s="69">
        <v>28</v>
      </c>
      <c r="AB8" s="69">
        <v>29</v>
      </c>
      <c r="AC8" s="69">
        <v>30</v>
      </c>
      <c r="AD8" s="69">
        <v>31</v>
      </c>
      <c r="AE8" s="69">
        <v>32</v>
      </c>
      <c r="AF8" s="69">
        <v>33</v>
      </c>
    </row>
    <row r="9" spans="1:32" ht="18" customHeight="1">
      <c r="A9" s="69" t="s">
        <v>44</v>
      </c>
      <c r="B9" s="110">
        <f>'城市报表 (乡镇)'!B17</f>
        <v>190</v>
      </c>
      <c r="C9" s="110">
        <f>'城市报表 (乡镇)'!C17</f>
        <v>296</v>
      </c>
      <c r="D9" s="110">
        <f>'城市报表 (乡镇)'!D17</f>
        <v>118</v>
      </c>
      <c r="E9" s="110">
        <f>'城市报表 (乡镇)'!E17</f>
        <v>40</v>
      </c>
      <c r="F9" s="110">
        <f>'城市报表 (乡镇)'!F17</f>
        <v>41</v>
      </c>
      <c r="G9" s="110">
        <f>'城市报表 (乡镇)'!G17</f>
        <v>143</v>
      </c>
      <c r="H9" s="110">
        <f>'城市报表 (乡镇)'!H17</f>
        <v>52</v>
      </c>
      <c r="I9" s="110">
        <f>'城市报表 (乡镇)'!I17</f>
        <v>55</v>
      </c>
      <c r="J9" s="110">
        <f>'城市报表 (乡镇)'!J17</f>
        <v>87</v>
      </c>
      <c r="K9" s="110">
        <f>'城市报表 (乡镇)'!K17</f>
        <v>102</v>
      </c>
      <c r="L9" s="110">
        <f>'城市报表 (乡镇)'!L17</f>
        <v>67</v>
      </c>
      <c r="M9" s="110">
        <f>'城市报表 (乡镇)'!M17</f>
        <v>170</v>
      </c>
      <c r="N9" s="110">
        <f>'城市报表 (乡镇)'!N17</f>
        <v>0</v>
      </c>
      <c r="O9" s="110">
        <f>'城市报表 (乡镇)'!O17</f>
        <v>0</v>
      </c>
      <c r="P9" s="110">
        <f>'城市报表 (乡镇)'!P17</f>
        <v>48</v>
      </c>
      <c r="Q9" s="110">
        <f>'城市报表 (乡镇)'!Q17</f>
        <v>11</v>
      </c>
      <c r="R9" s="110">
        <f>'城市报表 (乡镇)'!R17</f>
        <v>2</v>
      </c>
      <c r="S9" s="110">
        <f>'城市报表 (乡镇)'!S17</f>
        <v>4</v>
      </c>
      <c r="T9" s="110">
        <f>'城市报表 (乡镇)'!T17</f>
        <v>0</v>
      </c>
      <c r="U9" s="110">
        <f>'城市报表 (乡镇)'!U17</f>
        <v>0</v>
      </c>
      <c r="V9" s="110">
        <f>'城市报表 (乡镇)'!V17</f>
        <v>106.5397</v>
      </c>
      <c r="W9" s="110">
        <f>'城市报表 (乡镇)'!W17</f>
        <v>106.3997</v>
      </c>
      <c r="X9" s="110">
        <f>'城市报表 (乡镇)'!X17</f>
        <v>0</v>
      </c>
      <c r="Y9" s="110">
        <f>'城市报表 (乡镇)'!Y17</f>
        <v>0.14</v>
      </c>
      <c r="Z9" s="110">
        <f>'城市报表 (乡镇)'!Z17</f>
        <v>0</v>
      </c>
      <c r="AA9" s="110">
        <f>'城市报表 (乡镇)'!AA17</f>
        <v>14.847400000000002</v>
      </c>
      <c r="AB9" s="110">
        <f>'城市报表 (乡镇)'!AB17</f>
        <v>14.8274</v>
      </c>
      <c r="AC9" s="110">
        <f>'城市报表 (乡镇)'!AC17</f>
        <v>0</v>
      </c>
      <c r="AD9" s="110">
        <f>'城市报表 (乡镇)'!AD17</f>
        <v>0.02</v>
      </c>
      <c r="AE9" s="110">
        <f>'城市报表 (乡镇)'!AE17</f>
        <v>0</v>
      </c>
      <c r="AF9" s="110">
        <f>'城市报表 (乡镇)'!AF17</f>
        <v>0</v>
      </c>
    </row>
    <row r="10" spans="1:32" s="59" customFormat="1" ht="18" customHeight="1">
      <c r="A10" s="132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15"/>
      <c r="R10" s="115"/>
      <c r="S10" s="115"/>
      <c r="T10" s="115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</row>
    <row r="11" spans="1:32" s="59" customFormat="1" ht="18" customHeight="1">
      <c r="A11" s="132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15"/>
      <c r="R11" s="115"/>
      <c r="S11" s="115"/>
      <c r="T11" s="115"/>
      <c r="U11" s="115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s="59" customFormat="1" ht="18" customHeight="1">
      <c r="A12" s="132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</row>
    <row r="13" spans="1:32" s="59" customFormat="1" ht="18" customHeight="1">
      <c r="A13" s="133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115"/>
      <c r="R13" s="115"/>
      <c r="S13" s="115"/>
      <c r="T13" s="115"/>
      <c r="U13" s="115"/>
      <c r="V13" s="116"/>
      <c r="W13" s="117"/>
      <c r="X13" s="117"/>
      <c r="Y13" s="117"/>
      <c r="Z13" s="117"/>
      <c r="AA13" s="117"/>
      <c r="AB13" s="117"/>
      <c r="AC13" s="117"/>
      <c r="AD13" s="117"/>
      <c r="AE13" s="117"/>
      <c r="AF13" s="116"/>
    </row>
    <row r="14" spans="1:32" s="59" customFormat="1" ht="18" customHeight="1">
      <c r="A14" s="134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</row>
    <row r="15" spans="1:32" s="59" customFormat="1" ht="18" customHeight="1">
      <c r="A15" s="132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116"/>
      <c r="W15" s="116"/>
      <c r="X15" s="116"/>
      <c r="Y15" s="116"/>
      <c r="Z15" s="116"/>
      <c r="AA15" s="116"/>
      <c r="AB15" s="116"/>
      <c r="AC15" s="119"/>
      <c r="AD15" s="116"/>
      <c r="AE15" s="116"/>
      <c r="AF15" s="116"/>
    </row>
    <row r="16" spans="1:32" s="59" customFormat="1" ht="18" customHeight="1">
      <c r="A16" s="134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</row>
    <row r="17" spans="1:32" s="59" customFormat="1" ht="18" customHeight="1">
      <c r="A17" s="13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</row>
    <row r="18" spans="1:32" s="59" customFormat="1" ht="18" customHeight="1">
      <c r="A18" s="134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</row>
    <row r="19" spans="1:32" s="59" customFormat="1" ht="18" customHeight="1">
      <c r="A19" s="69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6"/>
      <c r="T19" s="136"/>
      <c r="U19" s="136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16"/>
    </row>
    <row r="20" spans="1:32" s="59" customFormat="1" ht="18" customHeight="1">
      <c r="A20" s="132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</row>
    <row r="21" spans="1:32" s="59" customFormat="1" ht="18" customHeight="1">
      <c r="A21" s="132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</row>
    <row r="22" spans="1:32" ht="60.75" customHeight="1">
      <c r="A22" s="84" t="s">
        <v>45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D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workbookViewId="0" topLeftCell="I1">
      <selection activeCell="AI16" sqref="AI16"/>
    </sheetView>
  </sheetViews>
  <sheetFormatPr defaultColWidth="9.00390625" defaultRowHeight="14.25"/>
  <cols>
    <col min="1" max="1" width="7.25390625" style="60" customWidth="1"/>
    <col min="2" max="3" width="5.75390625" style="59" customWidth="1"/>
    <col min="4" max="4" width="5.00390625" style="59" customWidth="1"/>
    <col min="5" max="5" width="5.25390625" style="59" customWidth="1"/>
    <col min="6" max="6" width="6.125" style="59" customWidth="1"/>
    <col min="7" max="7" width="4.875" style="59" customWidth="1"/>
    <col min="8" max="8" width="5.125" style="59" customWidth="1"/>
    <col min="9" max="9" width="5.875" style="59" customWidth="1"/>
    <col min="10" max="10" width="5.125" style="59" customWidth="1"/>
    <col min="11" max="12" width="5.625" style="59" customWidth="1"/>
    <col min="13" max="13" width="6.50390625" style="59" customWidth="1"/>
    <col min="14" max="14" width="5.625" style="59" customWidth="1"/>
    <col min="15" max="15" width="6.125" style="59" customWidth="1"/>
    <col min="16" max="17" width="4.875" style="59" customWidth="1"/>
    <col min="18" max="19" width="5.625" style="59" customWidth="1"/>
    <col min="20" max="23" width="4.25390625" style="59" customWidth="1"/>
    <col min="24" max="24" width="9.375" style="61" customWidth="1"/>
    <col min="25" max="25" width="8.625" style="61" customWidth="1"/>
    <col min="26" max="27" width="7.50390625" style="61" customWidth="1"/>
    <col min="28" max="28" width="6.375" style="61" customWidth="1"/>
    <col min="29" max="29" width="8.25390625" style="61" customWidth="1"/>
    <col min="30" max="30" width="8.625" style="61" customWidth="1"/>
    <col min="31" max="31" width="7.50390625" style="61" customWidth="1"/>
    <col min="32" max="32" width="7.75390625" style="61" customWidth="1"/>
    <col min="33" max="33" width="6.125" style="61" customWidth="1"/>
    <col min="34" max="34" width="6.50390625" style="59" customWidth="1"/>
  </cols>
  <sheetData>
    <row r="1" ht="19.5" customHeight="1">
      <c r="A1" s="62" t="s">
        <v>46</v>
      </c>
    </row>
    <row r="2" spans="1:34" ht="42" customHeight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27.7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s="58" customFormat="1" ht="24.75" customHeight="1">
      <c r="A4" s="65" t="s">
        <v>3</v>
      </c>
      <c r="B4" s="65"/>
      <c r="C4" s="65"/>
      <c r="D4" s="65"/>
      <c r="E4" s="65"/>
      <c r="F4" s="66" t="s">
        <v>48</v>
      </c>
      <c r="G4" s="66"/>
      <c r="H4" s="65" t="s">
        <v>4</v>
      </c>
      <c r="I4" s="65"/>
      <c r="J4" s="65"/>
      <c r="K4" s="65"/>
      <c r="L4" s="66"/>
      <c r="M4" s="66"/>
      <c r="N4" s="67" t="s">
        <v>5</v>
      </c>
      <c r="O4" s="67"/>
      <c r="P4" s="67"/>
      <c r="Q4" s="67"/>
      <c r="R4" s="66"/>
      <c r="S4" s="66"/>
      <c r="T4" s="66"/>
      <c r="U4" s="67" t="s">
        <v>49</v>
      </c>
      <c r="V4" s="67"/>
      <c r="W4" s="67"/>
      <c r="X4" s="67"/>
      <c r="Y4" s="66"/>
      <c r="Z4" s="66"/>
      <c r="AA4" s="67" t="s">
        <v>50</v>
      </c>
      <c r="AB4" s="67"/>
      <c r="AC4" s="67"/>
      <c r="AD4" s="66"/>
      <c r="AE4" s="66"/>
      <c r="AF4" s="67" t="s">
        <v>8</v>
      </c>
      <c r="AG4" s="67"/>
      <c r="AH4" s="67"/>
    </row>
    <row r="5" spans="1:34" ht="22.5" customHeight="1">
      <c r="A5" s="68" t="s">
        <v>9</v>
      </c>
      <c r="B5" s="69" t="s">
        <v>10</v>
      </c>
      <c r="C5" s="69" t="s">
        <v>11</v>
      </c>
      <c r="D5" s="76" t="s">
        <v>51</v>
      </c>
      <c r="E5" s="76"/>
      <c r="F5" s="69" t="s">
        <v>12</v>
      </c>
      <c r="G5" s="69"/>
      <c r="H5" s="69"/>
      <c r="I5" s="69"/>
      <c r="J5" s="69" t="s">
        <v>13</v>
      </c>
      <c r="K5" s="69"/>
      <c r="L5" s="69"/>
      <c r="M5" s="69"/>
      <c r="N5" s="69" t="s">
        <v>14</v>
      </c>
      <c r="O5" s="69"/>
      <c r="P5" s="69"/>
      <c r="Q5" s="69"/>
      <c r="R5" s="69"/>
      <c r="S5" s="69"/>
      <c r="T5" s="85" t="s">
        <v>15</v>
      </c>
      <c r="U5" s="86"/>
      <c r="V5" s="86"/>
      <c r="W5" s="87"/>
      <c r="X5" s="88" t="s">
        <v>52</v>
      </c>
      <c r="Y5" s="98"/>
      <c r="Z5" s="98"/>
      <c r="AA5" s="98"/>
      <c r="AB5" s="99"/>
      <c r="AC5" s="88" t="s">
        <v>17</v>
      </c>
      <c r="AD5" s="98"/>
      <c r="AE5" s="98"/>
      <c r="AF5" s="98"/>
      <c r="AG5" s="99"/>
      <c r="AH5" s="69" t="s">
        <v>18</v>
      </c>
    </row>
    <row r="6" spans="1:34" ht="36.75" customHeight="1">
      <c r="A6" s="71"/>
      <c r="B6" s="69"/>
      <c r="C6" s="69"/>
      <c r="D6" s="128" t="s">
        <v>53</v>
      </c>
      <c r="E6" s="128" t="s">
        <v>54</v>
      </c>
      <c r="F6" s="73" t="s">
        <v>19</v>
      </c>
      <c r="G6" s="73" t="s">
        <v>20</v>
      </c>
      <c r="H6" s="73" t="s">
        <v>21</v>
      </c>
      <c r="I6" s="73" t="s">
        <v>22</v>
      </c>
      <c r="J6" s="73" t="s">
        <v>23</v>
      </c>
      <c r="K6" s="73" t="s">
        <v>24</v>
      </c>
      <c r="L6" s="73" t="s">
        <v>25</v>
      </c>
      <c r="M6" s="73" t="s">
        <v>26</v>
      </c>
      <c r="N6" s="73" t="s">
        <v>27</v>
      </c>
      <c r="O6" s="73" t="s">
        <v>28</v>
      </c>
      <c r="P6" s="73" t="s">
        <v>29</v>
      </c>
      <c r="Q6" s="73" t="s">
        <v>30</v>
      </c>
      <c r="R6" s="73" t="s">
        <v>31</v>
      </c>
      <c r="S6" s="73" t="s">
        <v>32</v>
      </c>
      <c r="T6" s="89" t="s">
        <v>33</v>
      </c>
      <c r="U6" s="90"/>
      <c r="V6" s="89" t="s">
        <v>34</v>
      </c>
      <c r="W6" s="90"/>
      <c r="X6" s="91"/>
      <c r="Y6" s="91" t="s">
        <v>35</v>
      </c>
      <c r="Z6" s="91" t="s">
        <v>36</v>
      </c>
      <c r="AA6" s="91" t="s">
        <v>37</v>
      </c>
      <c r="AB6" s="88" t="s">
        <v>38</v>
      </c>
      <c r="AC6" s="91"/>
      <c r="AD6" s="91" t="s">
        <v>35</v>
      </c>
      <c r="AE6" s="91" t="s">
        <v>36</v>
      </c>
      <c r="AF6" s="91" t="s">
        <v>37</v>
      </c>
      <c r="AG6" s="88" t="s">
        <v>38</v>
      </c>
      <c r="AH6" s="69"/>
    </row>
    <row r="7" spans="1:34" ht="15.75" customHeight="1">
      <c r="A7" s="74"/>
      <c r="B7" s="75" t="s">
        <v>39</v>
      </c>
      <c r="C7" s="75" t="s">
        <v>40</v>
      </c>
      <c r="D7" s="76" t="s">
        <v>39</v>
      </c>
      <c r="E7" s="76" t="s">
        <v>40</v>
      </c>
      <c r="F7" s="75" t="s">
        <v>40</v>
      </c>
      <c r="G7" s="75" t="s">
        <v>40</v>
      </c>
      <c r="H7" s="75" t="s">
        <v>40</v>
      </c>
      <c r="I7" s="75" t="s">
        <v>40</v>
      </c>
      <c r="J7" s="75" t="s">
        <v>40</v>
      </c>
      <c r="K7" s="75" t="s">
        <v>40</v>
      </c>
      <c r="L7" s="75" t="s">
        <v>40</v>
      </c>
      <c r="M7" s="75" t="s">
        <v>40</v>
      </c>
      <c r="N7" s="75" t="s">
        <v>40</v>
      </c>
      <c r="O7" s="75" t="s">
        <v>40</v>
      </c>
      <c r="P7" s="75"/>
      <c r="Q7" s="75" t="s">
        <v>40</v>
      </c>
      <c r="R7" s="75" t="s">
        <v>40</v>
      </c>
      <c r="S7" s="75" t="s">
        <v>40</v>
      </c>
      <c r="T7" s="75" t="s">
        <v>39</v>
      </c>
      <c r="U7" s="75" t="s">
        <v>40</v>
      </c>
      <c r="V7" s="75" t="s">
        <v>39</v>
      </c>
      <c r="W7" s="75" t="s">
        <v>40</v>
      </c>
      <c r="X7" s="92" t="s">
        <v>41</v>
      </c>
      <c r="Y7" s="92" t="s">
        <v>41</v>
      </c>
      <c r="Z7" s="92" t="s">
        <v>41</v>
      </c>
      <c r="AA7" s="92" t="s">
        <v>41</v>
      </c>
      <c r="AB7" s="92" t="s">
        <v>41</v>
      </c>
      <c r="AC7" s="92" t="s">
        <v>41</v>
      </c>
      <c r="AD7" s="92" t="s">
        <v>41</v>
      </c>
      <c r="AE7" s="92" t="s">
        <v>41</v>
      </c>
      <c r="AF7" s="92" t="s">
        <v>41</v>
      </c>
      <c r="AG7" s="92" t="s">
        <v>41</v>
      </c>
      <c r="AH7" s="75" t="s">
        <v>42</v>
      </c>
    </row>
    <row r="8" spans="1:34" ht="14.25" customHeight="1">
      <c r="A8" s="69" t="s">
        <v>43</v>
      </c>
      <c r="B8" s="69">
        <v>1</v>
      </c>
      <c r="C8" s="69">
        <v>2</v>
      </c>
      <c r="D8" s="76">
        <v>3</v>
      </c>
      <c r="E8" s="76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69">
        <v>13</v>
      </c>
      <c r="O8" s="69">
        <v>14</v>
      </c>
      <c r="P8" s="69">
        <v>15</v>
      </c>
      <c r="Q8" s="69">
        <v>16</v>
      </c>
      <c r="R8" s="69">
        <v>17</v>
      </c>
      <c r="S8" s="69">
        <v>18</v>
      </c>
      <c r="T8" s="69">
        <v>19</v>
      </c>
      <c r="U8" s="69">
        <v>20</v>
      </c>
      <c r="V8" s="69">
        <v>21</v>
      </c>
      <c r="W8" s="69">
        <v>22</v>
      </c>
      <c r="X8" s="69">
        <v>23</v>
      </c>
      <c r="Y8" s="69">
        <v>24</v>
      </c>
      <c r="Z8" s="69">
        <v>25</v>
      </c>
      <c r="AA8" s="69">
        <v>26</v>
      </c>
      <c r="AB8" s="69">
        <v>27</v>
      </c>
      <c r="AC8" s="69">
        <v>28</v>
      </c>
      <c r="AD8" s="69">
        <v>29</v>
      </c>
      <c r="AE8" s="69">
        <v>30</v>
      </c>
      <c r="AF8" s="69">
        <v>31</v>
      </c>
      <c r="AG8" s="69">
        <v>32</v>
      </c>
      <c r="AH8" s="69">
        <v>33</v>
      </c>
    </row>
    <row r="9" spans="1:34" ht="18" customHeight="1">
      <c r="A9" s="129" t="s">
        <v>44</v>
      </c>
      <c r="B9" s="77">
        <f>'农村报表 (乡镇)'!B24</f>
        <v>3564</v>
      </c>
      <c r="C9" s="77">
        <f>'农村报表 (乡镇)'!C24</f>
        <v>6817</v>
      </c>
      <c r="D9" s="77">
        <f>'农村报表 (乡镇)'!D24</f>
        <v>679</v>
      </c>
      <c r="E9" s="77">
        <f>'农村报表 (乡镇)'!E24</f>
        <v>1373</v>
      </c>
      <c r="F9" s="77">
        <f>'农村报表 (乡镇)'!F24</f>
        <v>2780</v>
      </c>
      <c r="G9" s="77">
        <f>'农村报表 (乡镇)'!G24</f>
        <v>1200</v>
      </c>
      <c r="H9" s="77">
        <f>'农村报表 (乡镇)'!H24</f>
        <v>1552</v>
      </c>
      <c r="I9" s="77">
        <f>'农村报表 (乡镇)'!I24</f>
        <v>2745</v>
      </c>
      <c r="J9" s="77">
        <f>'农村报表 (乡镇)'!J24</f>
        <v>1119</v>
      </c>
      <c r="K9" s="77">
        <f>'农村报表 (乡镇)'!K24</f>
        <v>1537</v>
      </c>
      <c r="L9" s="77">
        <f>'农村报表 (乡镇)'!L24</f>
        <v>1195</v>
      </c>
      <c r="M9" s="77">
        <f>'农村报表 (乡镇)'!M24</f>
        <v>2966</v>
      </c>
      <c r="N9" s="77">
        <f>'农村报表 (乡镇)'!N24</f>
        <v>1379</v>
      </c>
      <c r="O9" s="77">
        <f>'农村报表 (乡镇)'!O24</f>
        <v>3654</v>
      </c>
      <c r="P9" s="77">
        <f>'农村报表 (乡镇)'!P24</f>
        <v>0</v>
      </c>
      <c r="Q9" s="77">
        <f>'农村报表 (乡镇)'!Q24</f>
        <v>0</v>
      </c>
      <c r="R9" s="77">
        <f>'农村报表 (乡镇)'!R24</f>
        <v>1438</v>
      </c>
      <c r="S9" s="77">
        <f>'农村报表 (乡镇)'!S24</f>
        <v>346</v>
      </c>
      <c r="T9" s="77">
        <f>'农村报表 (乡镇)'!T24</f>
        <v>34</v>
      </c>
      <c r="U9" s="77">
        <f>'农村报表 (乡镇)'!U24</f>
        <v>74</v>
      </c>
      <c r="V9" s="77">
        <f>'农村报表 (乡镇)'!V24</f>
        <v>22</v>
      </c>
      <c r="W9" s="77">
        <f>'农村报表 (乡镇)'!W24</f>
        <v>57</v>
      </c>
      <c r="X9" s="93">
        <f>'农村报表 (乡镇)'!X24</f>
        <v>2152.3894999999998</v>
      </c>
      <c r="Y9" s="93">
        <f>'农村报表 (乡镇)'!Y24</f>
        <v>2141.6295</v>
      </c>
      <c r="Z9" s="93">
        <f>'农村报表 (乡镇)'!Z24</f>
        <v>0</v>
      </c>
      <c r="AA9" s="93">
        <f>'农村报表 (乡镇)'!AA24</f>
        <v>10.759999999999998</v>
      </c>
      <c r="AB9" s="93">
        <f>'农村报表 (乡镇)'!AB24</f>
        <v>0</v>
      </c>
      <c r="AC9" s="93">
        <f>'农村报表 (乡镇)'!AC24</f>
        <v>309.6007</v>
      </c>
      <c r="AD9" s="93">
        <f>'农村报表 (乡镇)'!AD24</f>
        <v>308.0707</v>
      </c>
      <c r="AE9" s="93">
        <f>'农村报表 (乡镇)'!AE24</f>
        <v>0</v>
      </c>
      <c r="AF9" s="93">
        <f>'农村报表 (乡镇)'!AF24</f>
        <v>1.5300000000000005</v>
      </c>
      <c r="AG9" s="93">
        <f>'农村报表 (乡镇)'!AG24</f>
        <v>0</v>
      </c>
      <c r="AH9" s="93">
        <f>'农村报表 (乡镇)'!AH24</f>
        <v>0</v>
      </c>
    </row>
    <row r="10" spans="1:34" s="59" customFormat="1" ht="18" customHeight="1">
      <c r="A10" s="130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94"/>
      <c r="Y10" s="94"/>
      <c r="Z10" s="94"/>
      <c r="AA10" s="94"/>
      <c r="AB10" s="94"/>
      <c r="AC10" s="94"/>
      <c r="AD10" s="94"/>
      <c r="AE10" s="94"/>
      <c r="AF10" s="94"/>
      <c r="AG10" s="96"/>
      <c r="AH10" s="96"/>
    </row>
    <row r="11" spans="1:34" s="59" customFormat="1" ht="18" customHeight="1">
      <c r="A11" s="13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95"/>
      <c r="T11" s="95"/>
      <c r="U11" s="95"/>
      <c r="V11" s="95"/>
      <c r="W11" s="95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</row>
    <row r="12" spans="1:34" s="59" customFormat="1" ht="18" customHeight="1">
      <c r="A12" s="131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</row>
    <row r="13" spans="1:34" s="59" customFormat="1" ht="18" customHeight="1">
      <c r="A13" s="131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</row>
    <row r="14" spans="1:34" s="59" customFormat="1" ht="18" customHeight="1">
      <c r="A14" s="13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</row>
    <row r="15" spans="1:34" s="59" customFormat="1" ht="18" customHeight="1">
      <c r="A15" s="13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</row>
    <row r="16" spans="1:34" s="59" customFormat="1" ht="18" customHeight="1">
      <c r="A16" s="13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</row>
    <row r="17" spans="1:34" s="59" customFormat="1" ht="18" customHeight="1">
      <c r="A17" s="13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</row>
    <row r="18" spans="1:34" s="59" customFormat="1" ht="18" customHeight="1">
      <c r="A18" s="13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</row>
    <row r="19" spans="1:34" s="59" customFormat="1" ht="18" customHeight="1">
      <c r="A19" s="13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</row>
    <row r="20" spans="1:34" s="59" customFormat="1" ht="18" customHeight="1">
      <c r="A20" s="13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</row>
    <row r="21" spans="1:34" s="59" customFormat="1" ht="18" customHeight="1">
      <c r="A21" s="13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</row>
    <row r="22" spans="1:34" ht="60.75" customHeight="1">
      <c r="A22" s="83" t="s">
        <v>55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</row>
  </sheetData>
  <sheetProtection/>
  <mergeCells count="24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SheetLayoutView="100" workbookViewId="0" topLeftCell="A1">
      <selection activeCell="X21" sqref="X21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24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14.25" customHeight="1">
      <c r="A3" s="7" t="s">
        <v>58</v>
      </c>
      <c r="B3" s="7" t="s">
        <v>59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1" t="s">
        <v>60</v>
      </c>
      <c r="T3" s="31"/>
      <c r="U3" s="31"/>
      <c r="V3" s="31"/>
      <c r="W3" s="31"/>
      <c r="X3" s="31"/>
      <c r="Y3" s="31"/>
      <c r="Z3" s="31"/>
      <c r="AA3" s="31"/>
      <c r="AB3" s="46" t="s">
        <v>61</v>
      </c>
      <c r="AC3" s="46" t="s">
        <v>62</v>
      </c>
    </row>
    <row r="4" spans="1:29" ht="13.5" customHeight="1">
      <c r="A4" s="7"/>
      <c r="B4" s="7" t="s">
        <v>63</v>
      </c>
      <c r="C4" s="7" t="s">
        <v>64</v>
      </c>
      <c r="D4" s="7"/>
      <c r="E4" s="7"/>
      <c r="F4" s="7"/>
      <c r="G4" s="7"/>
      <c r="H4" s="7"/>
      <c r="I4" s="7" t="s">
        <v>65</v>
      </c>
      <c r="J4" s="7"/>
      <c r="K4" s="7"/>
      <c r="L4" s="7"/>
      <c r="M4" s="7"/>
      <c r="N4" s="7"/>
      <c r="O4" s="7" t="s">
        <v>66</v>
      </c>
      <c r="P4" s="7"/>
      <c r="Q4" s="7"/>
      <c r="R4" s="7"/>
      <c r="S4" s="32" t="s">
        <v>67</v>
      </c>
      <c r="T4" s="33"/>
      <c r="U4" s="33"/>
      <c r="V4" s="33"/>
      <c r="W4" s="34"/>
      <c r="X4" s="32" t="s">
        <v>68</v>
      </c>
      <c r="Y4" s="33"/>
      <c r="Z4" s="33"/>
      <c r="AA4" s="7" t="s">
        <v>69</v>
      </c>
      <c r="AB4" s="46"/>
      <c r="AC4" s="46"/>
    </row>
    <row r="5" spans="1:29" ht="18.75" customHeight="1">
      <c r="A5" s="7"/>
      <c r="B5" s="7"/>
      <c r="C5" s="7" t="s">
        <v>70</v>
      </c>
      <c r="D5" s="7"/>
      <c r="E5" s="7"/>
      <c r="F5" s="7" t="s">
        <v>71</v>
      </c>
      <c r="G5" s="7"/>
      <c r="H5" s="7"/>
      <c r="I5" s="7" t="s">
        <v>70</v>
      </c>
      <c r="J5" s="7"/>
      <c r="K5" s="7"/>
      <c r="L5" s="7" t="s">
        <v>71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1" t="s">
        <v>63</v>
      </c>
      <c r="T5" s="35" t="s">
        <v>72</v>
      </c>
      <c r="U5" s="35" t="s">
        <v>73</v>
      </c>
      <c r="V5" s="35" t="s">
        <v>74</v>
      </c>
      <c r="W5" s="35" t="s">
        <v>75</v>
      </c>
      <c r="X5" s="35" t="s">
        <v>63</v>
      </c>
      <c r="Y5" s="35" t="s">
        <v>72</v>
      </c>
      <c r="Z5" s="35" t="s">
        <v>73</v>
      </c>
      <c r="AA5" s="7"/>
      <c r="AB5" s="46"/>
      <c r="AC5" s="46"/>
    </row>
    <row r="6" spans="1:29" ht="27" customHeight="1">
      <c r="A6" s="7"/>
      <c r="B6" s="7"/>
      <c r="C6" s="7" t="s">
        <v>76</v>
      </c>
      <c r="D6" s="7" t="s">
        <v>77</v>
      </c>
      <c r="E6" s="7" t="s">
        <v>78</v>
      </c>
      <c r="F6" s="7" t="s">
        <v>76</v>
      </c>
      <c r="G6" s="7" t="s">
        <v>77</v>
      </c>
      <c r="H6" s="7" t="s">
        <v>78</v>
      </c>
      <c r="I6" s="7" t="s">
        <v>76</v>
      </c>
      <c r="J6" s="7" t="s">
        <v>77</v>
      </c>
      <c r="K6" s="7" t="s">
        <v>78</v>
      </c>
      <c r="L6" s="7" t="s">
        <v>76</v>
      </c>
      <c r="M6" s="7" t="s">
        <v>77</v>
      </c>
      <c r="N6" s="7" t="s">
        <v>78</v>
      </c>
      <c r="O6" s="7"/>
      <c r="P6" s="7"/>
      <c r="Q6" s="7"/>
      <c r="R6" s="7"/>
      <c r="S6" s="31"/>
      <c r="T6" s="35"/>
      <c r="U6" s="35"/>
      <c r="V6" s="35"/>
      <c r="W6" s="35"/>
      <c r="X6" s="35"/>
      <c r="Y6" s="35"/>
      <c r="Z6" s="35"/>
      <c r="AA6" s="7"/>
      <c r="AB6" s="46"/>
      <c r="AC6" s="46"/>
    </row>
    <row r="7" spans="1:29" ht="38.25" customHeight="1">
      <c r="A7" s="7"/>
      <c r="B7" s="8" t="s">
        <v>40</v>
      </c>
      <c r="C7" s="8" t="s">
        <v>40</v>
      </c>
      <c r="D7" s="8" t="s">
        <v>40</v>
      </c>
      <c r="E7" s="8" t="s">
        <v>40</v>
      </c>
      <c r="F7" s="8" t="s">
        <v>40</v>
      </c>
      <c r="G7" s="8" t="s">
        <v>40</v>
      </c>
      <c r="H7" s="8" t="s">
        <v>40</v>
      </c>
      <c r="I7" s="8" t="s">
        <v>40</v>
      </c>
      <c r="J7" s="8" t="s">
        <v>40</v>
      </c>
      <c r="K7" s="8" t="s">
        <v>40</v>
      </c>
      <c r="L7" s="8" t="s">
        <v>40</v>
      </c>
      <c r="M7" s="8" t="s">
        <v>40</v>
      </c>
      <c r="N7" s="8" t="s">
        <v>40</v>
      </c>
      <c r="O7" s="8" t="s">
        <v>40</v>
      </c>
      <c r="P7" s="8" t="s">
        <v>40</v>
      </c>
      <c r="Q7" s="8" t="s">
        <v>40</v>
      </c>
      <c r="R7" s="8" t="s">
        <v>40</v>
      </c>
      <c r="S7" s="36" t="s">
        <v>41</v>
      </c>
      <c r="T7" s="36" t="s">
        <v>41</v>
      </c>
      <c r="U7" s="36" t="s">
        <v>41</v>
      </c>
      <c r="V7" s="36" t="s">
        <v>41</v>
      </c>
      <c r="W7" s="36" t="s">
        <v>41</v>
      </c>
      <c r="X7" s="36" t="s">
        <v>41</v>
      </c>
      <c r="Y7" s="36" t="s">
        <v>41</v>
      </c>
      <c r="Z7" s="36" t="s">
        <v>41</v>
      </c>
      <c r="AA7" s="8" t="s">
        <v>42</v>
      </c>
      <c r="AB7" s="36" t="s">
        <v>41</v>
      </c>
      <c r="AC7" s="36" t="s">
        <v>41</v>
      </c>
    </row>
    <row r="8" spans="1:29" ht="27.75" customHeight="1">
      <c r="A8" s="9" t="s">
        <v>43</v>
      </c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0">
        <v>14</v>
      </c>
      <c r="P8" s="10">
        <v>15</v>
      </c>
      <c r="Q8" s="10">
        <v>16</v>
      </c>
      <c r="R8" s="10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</row>
    <row r="9" spans="1:29" s="1" customFormat="1" ht="38.25" customHeight="1">
      <c r="A9" s="123" t="s">
        <v>44</v>
      </c>
      <c r="B9" s="13">
        <f>'特困人员 (乡镇)'!B25</f>
        <v>855</v>
      </c>
      <c r="C9" s="13">
        <f>'特困人员 (乡镇)'!C25</f>
        <v>18</v>
      </c>
      <c r="D9" s="13">
        <f>'特困人员 (乡镇)'!D25</f>
        <v>2</v>
      </c>
      <c r="E9" s="13">
        <f>'特困人员 (乡镇)'!E25</f>
        <v>2</v>
      </c>
      <c r="F9" s="13">
        <f>'特困人员 (乡镇)'!F25</f>
        <v>4</v>
      </c>
      <c r="G9" s="13">
        <f>'特困人员 (乡镇)'!G25</f>
        <v>7</v>
      </c>
      <c r="H9" s="13">
        <f>'特困人员 (乡镇)'!H25</f>
        <v>2</v>
      </c>
      <c r="I9" s="13">
        <f>'特困人员 (乡镇)'!I25</f>
        <v>505</v>
      </c>
      <c r="J9" s="13">
        <f>'特困人员 (乡镇)'!J25</f>
        <v>46</v>
      </c>
      <c r="K9" s="13">
        <f>'特困人员 (乡镇)'!K25</f>
        <v>24</v>
      </c>
      <c r="L9" s="13">
        <f>'特困人员 (乡镇)'!L25</f>
        <v>62</v>
      </c>
      <c r="M9" s="13">
        <f>'特困人员 (乡镇)'!M25</f>
        <v>144</v>
      </c>
      <c r="N9" s="13">
        <f>'特困人员 (乡镇)'!N25</f>
        <v>39</v>
      </c>
      <c r="O9" s="13">
        <f>'特困人员 (乡镇)'!O25</f>
        <v>38</v>
      </c>
      <c r="P9" s="13">
        <f>'特困人员 (乡镇)'!P25</f>
        <v>602</v>
      </c>
      <c r="Q9" s="13">
        <f>'特困人员 (乡镇)'!Q25</f>
        <v>8</v>
      </c>
      <c r="R9" s="13">
        <f>'特困人员 (乡镇)'!R25</f>
        <v>410</v>
      </c>
      <c r="S9" s="13">
        <f>'特困人员 (乡镇)'!S25</f>
        <v>836.1630999999999</v>
      </c>
      <c r="T9" s="13">
        <f>'特困人员 (乡镇)'!T25</f>
        <v>641.3888</v>
      </c>
      <c r="U9" s="13">
        <f>'特困人员 (乡镇)'!U25</f>
        <v>194.77430000000004</v>
      </c>
      <c r="V9" s="13">
        <f>'特困人员 (乡镇)'!V25</f>
        <v>0</v>
      </c>
      <c r="W9" s="13">
        <f>'特困人员 (乡镇)'!W25</f>
        <v>0</v>
      </c>
      <c r="X9" s="13">
        <f>'特困人员 (乡镇)'!X25</f>
        <v>120.46199999999999</v>
      </c>
      <c r="Y9" s="13">
        <f>'特困人员 (乡镇)'!Y25</f>
        <v>92.6016</v>
      </c>
      <c r="Z9" s="13">
        <f>'特困人员 (乡镇)'!Z25</f>
        <v>27.860400000000002</v>
      </c>
      <c r="AA9" s="13">
        <f>'特困人员 (乡镇)'!AA25</f>
        <v>0</v>
      </c>
      <c r="AB9" s="13">
        <f>'特困人员 (乡镇)'!AB25</f>
        <v>0</v>
      </c>
      <c r="AC9" s="13">
        <f>'特困人员 (乡镇)'!AC25</f>
        <v>0</v>
      </c>
    </row>
    <row r="10" spans="1:29" s="1" customFormat="1" ht="38.25" customHeight="1">
      <c r="A10" s="123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5"/>
      <c r="P10" s="15"/>
      <c r="Q10" s="15"/>
      <c r="R10" s="15"/>
      <c r="S10" s="13"/>
      <c r="T10" s="13"/>
      <c r="U10" s="13"/>
      <c r="V10" s="13"/>
      <c r="W10" s="13"/>
      <c r="X10" s="13"/>
      <c r="Y10" s="13"/>
      <c r="Z10" s="13"/>
      <c r="AA10" s="44"/>
      <c r="AB10" s="13"/>
      <c r="AC10" s="13"/>
    </row>
    <row r="11" spans="1:29" s="1" customFormat="1" ht="38.25" customHeight="1">
      <c r="A11" s="12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/>
      <c r="P11" s="15"/>
      <c r="Q11" s="15"/>
      <c r="R11" s="15"/>
      <c r="S11" s="13"/>
      <c r="T11" s="13"/>
      <c r="U11" s="13"/>
      <c r="V11" s="13"/>
      <c r="W11" s="13"/>
      <c r="X11" s="13"/>
      <c r="Y11" s="13"/>
      <c r="Z11" s="13"/>
      <c r="AA11" s="44"/>
      <c r="AB11" s="13"/>
      <c r="AC11" s="13"/>
    </row>
    <row r="12" spans="1:29" s="2" customFormat="1" ht="27" customHeight="1">
      <c r="A12" s="12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9"/>
      <c r="T12" s="39"/>
      <c r="U12" s="39"/>
      <c r="V12" s="39"/>
      <c r="W12" s="39"/>
      <c r="X12" s="39"/>
      <c r="Y12" s="39"/>
      <c r="Z12" s="39"/>
      <c r="AA12" s="44"/>
      <c r="AB12" s="39"/>
      <c r="AC12" s="39"/>
    </row>
    <row r="13" spans="1:29" s="1" customFormat="1" ht="38.25" customHeight="1">
      <c r="A13" s="125"/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13"/>
      <c r="T13" s="40"/>
      <c r="U13" s="40"/>
      <c r="V13" s="40"/>
      <c r="W13" s="40"/>
      <c r="X13" s="13"/>
      <c r="Y13" s="40"/>
      <c r="Z13" s="40"/>
      <c r="AA13" s="44"/>
      <c r="AB13" s="13"/>
      <c r="AC13" s="13"/>
    </row>
    <row r="14" spans="1:29" s="1" customFormat="1" ht="38.25" customHeight="1">
      <c r="A14" s="123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  <c r="Q14" s="15"/>
      <c r="R14" s="127"/>
      <c r="S14" s="13"/>
      <c r="T14" s="13"/>
      <c r="U14" s="13"/>
      <c r="V14" s="13"/>
      <c r="W14" s="13"/>
      <c r="X14" s="13"/>
      <c r="Y14" s="13"/>
      <c r="Z14" s="13"/>
      <c r="AA14" s="44"/>
      <c r="AB14" s="13"/>
      <c r="AC14" s="13"/>
    </row>
    <row r="15" spans="1:29" s="1" customFormat="1" ht="38.25" customHeight="1">
      <c r="A15" s="12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0"/>
      <c r="P15" s="30"/>
      <c r="Q15" s="30"/>
      <c r="R15" s="30"/>
      <c r="S15" s="13"/>
      <c r="T15" s="13"/>
      <c r="U15" s="13"/>
      <c r="V15" s="13"/>
      <c r="W15" s="13"/>
      <c r="X15" s="13"/>
      <c r="Y15" s="13"/>
      <c r="Z15" s="13"/>
      <c r="AA15" s="44"/>
      <c r="AB15" s="13"/>
      <c r="AC15" s="13"/>
    </row>
    <row r="16" spans="1:29" s="1" customFormat="1" ht="38.25" customHeight="1">
      <c r="A16" s="125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1"/>
      <c r="S16" s="40"/>
      <c r="T16" s="40"/>
      <c r="U16" s="40"/>
      <c r="V16" s="13"/>
      <c r="W16" s="13"/>
      <c r="X16" s="40"/>
      <c r="Y16" s="13"/>
      <c r="Z16" s="40"/>
      <c r="AA16" s="44"/>
      <c r="AB16" s="13"/>
      <c r="AC16" s="13"/>
    </row>
    <row r="17" spans="1:29" s="1" customFormat="1" ht="30" customHeight="1">
      <c r="A17" s="3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44"/>
      <c r="AB17" s="13"/>
      <c r="AC17" s="13"/>
    </row>
    <row r="18" spans="1:29" s="1" customFormat="1" ht="38.25" customHeight="1">
      <c r="A18" s="123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  <c r="Q18" s="15"/>
      <c r="R18" s="15"/>
      <c r="S18" s="13"/>
      <c r="T18" s="13"/>
      <c r="U18" s="13"/>
      <c r="V18" s="13"/>
      <c r="W18" s="13"/>
      <c r="X18" s="13"/>
      <c r="Y18" s="13"/>
      <c r="Z18" s="13"/>
      <c r="AA18" s="44"/>
      <c r="AB18" s="13"/>
      <c r="AC18" s="13"/>
    </row>
    <row r="19" spans="1:29" s="1" customFormat="1" ht="38.25" customHeight="1">
      <c r="A19" s="12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44"/>
      <c r="AB19" s="13"/>
      <c r="AC19" s="13"/>
    </row>
    <row r="20" spans="1:29" s="1" customFormat="1" ht="38.25" customHeight="1">
      <c r="A20" s="12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3"/>
      <c r="T20" s="13"/>
      <c r="U20" s="13"/>
      <c r="V20" s="13"/>
      <c r="W20" s="13"/>
      <c r="X20" s="13"/>
      <c r="Y20" s="13"/>
      <c r="Z20" s="13"/>
      <c r="AA20" s="44"/>
      <c r="AB20" s="13"/>
      <c r="AC20" s="13"/>
    </row>
    <row r="21" spans="1:39" ht="38.25" customHeight="1">
      <c r="A21" s="12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27" ht="60.75" customHeight="1">
      <c r="A22" s="24" t="s">
        <v>79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9" ht="35.25" customHeight="1">
      <c r="A23" s="25" t="s">
        <v>3</v>
      </c>
      <c r="B23" s="25"/>
      <c r="C23" s="25"/>
      <c r="D23" s="26"/>
      <c r="E23" s="26"/>
      <c r="F23" s="25" t="s">
        <v>80</v>
      </c>
      <c r="G23" s="25"/>
      <c r="H23" s="25"/>
      <c r="I23" s="25"/>
      <c r="J23" s="25"/>
      <c r="K23" s="25"/>
      <c r="L23" s="25" t="s">
        <v>81</v>
      </c>
      <c r="M23" s="25"/>
      <c r="N23" s="25"/>
      <c r="O23" s="25"/>
      <c r="P23" s="25"/>
      <c r="Q23" s="25"/>
      <c r="S23" s="25" t="s">
        <v>49</v>
      </c>
      <c r="T23" s="25"/>
      <c r="U23" s="25"/>
      <c r="V23" s="25"/>
      <c r="X23" s="45" t="s">
        <v>50</v>
      </c>
      <c r="Y23" s="25"/>
      <c r="Z23" s="25"/>
      <c r="AA23" s="45" t="s">
        <v>8</v>
      </c>
      <c r="AB23" s="25"/>
      <c r="AC23" s="25"/>
    </row>
    <row r="25" ht="15">
      <c r="D25" s="27"/>
    </row>
  </sheetData>
  <sheetProtection/>
  <mergeCells count="31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C5:E5"/>
    <mergeCell ref="F5:H5"/>
    <mergeCell ref="I5:K5"/>
    <mergeCell ref="L5:N5"/>
    <mergeCell ref="A22:AA22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8"/>
  <sheetViews>
    <sheetView zoomScaleSheetLayoutView="100" workbookViewId="0" topLeftCell="A1">
      <selection activeCell="V10" sqref="V10"/>
    </sheetView>
  </sheetViews>
  <sheetFormatPr defaultColWidth="9.00390625" defaultRowHeight="14.25"/>
  <cols>
    <col min="1" max="1" width="6.375" style="60" customWidth="1"/>
    <col min="2" max="3" width="5.25390625" style="59" customWidth="1"/>
    <col min="4" max="17" width="4.875" style="59" customWidth="1"/>
    <col min="18" max="21" width="3.75390625" style="59" customWidth="1"/>
    <col min="22" max="22" width="9.00390625" style="61" customWidth="1"/>
    <col min="23" max="23" width="7.875" style="61" customWidth="1"/>
    <col min="24" max="25" width="7.625" style="61" customWidth="1"/>
    <col min="26" max="26" width="5.375" style="61" customWidth="1"/>
    <col min="27" max="27" width="8.375" style="61" customWidth="1"/>
    <col min="28" max="28" width="7.875" style="61" customWidth="1"/>
    <col min="29" max="30" width="7.375" style="61" customWidth="1"/>
    <col min="31" max="31" width="4.875" style="61" customWidth="1"/>
    <col min="32" max="32" width="5.875" style="59" customWidth="1"/>
  </cols>
  <sheetData>
    <row r="1" ht="19.5" customHeight="1">
      <c r="A1" s="62" t="s">
        <v>0</v>
      </c>
    </row>
    <row r="2" spans="1:32" ht="42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27.7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s="58" customFormat="1" ht="24.75" customHeight="1">
      <c r="A4" s="65" t="s">
        <v>3</v>
      </c>
      <c r="B4" s="65"/>
      <c r="C4" s="65"/>
      <c r="D4" s="66"/>
      <c r="E4" s="66"/>
      <c r="F4" s="67" t="s">
        <v>4</v>
      </c>
      <c r="G4" s="67"/>
      <c r="H4" s="67"/>
      <c r="I4" s="67"/>
      <c r="J4" s="66"/>
      <c r="K4" s="66"/>
      <c r="L4" s="67" t="s">
        <v>5</v>
      </c>
      <c r="M4" s="67"/>
      <c r="N4" s="67"/>
      <c r="O4" s="67"/>
      <c r="P4" s="66"/>
      <c r="Q4" s="66"/>
      <c r="R4" s="67" t="s">
        <v>6</v>
      </c>
      <c r="S4" s="67"/>
      <c r="T4" s="67"/>
      <c r="U4" s="67"/>
      <c r="V4" s="67"/>
      <c r="W4" s="66"/>
      <c r="X4" s="66"/>
      <c r="Y4" s="67" t="s">
        <v>7</v>
      </c>
      <c r="Z4" s="67"/>
      <c r="AA4" s="67"/>
      <c r="AB4" s="66"/>
      <c r="AC4" s="66"/>
      <c r="AD4" s="67" t="s">
        <v>82</v>
      </c>
      <c r="AE4" s="67"/>
      <c r="AF4" s="67"/>
    </row>
    <row r="5" spans="1:48" ht="26.25" customHeight="1">
      <c r="A5" s="68" t="s">
        <v>9</v>
      </c>
      <c r="B5" s="69" t="s">
        <v>10</v>
      </c>
      <c r="C5" s="69" t="s">
        <v>11</v>
      </c>
      <c r="D5" s="69" t="s">
        <v>12</v>
      </c>
      <c r="E5" s="69"/>
      <c r="F5" s="69"/>
      <c r="G5" s="69"/>
      <c r="H5" s="69" t="s">
        <v>13</v>
      </c>
      <c r="I5" s="69"/>
      <c r="J5" s="69"/>
      <c r="K5" s="69"/>
      <c r="L5" s="69" t="s">
        <v>14</v>
      </c>
      <c r="M5" s="69"/>
      <c r="N5" s="69"/>
      <c r="O5" s="69"/>
      <c r="P5" s="69"/>
      <c r="Q5" s="69"/>
      <c r="R5" s="85" t="s">
        <v>15</v>
      </c>
      <c r="S5" s="86"/>
      <c r="T5" s="86"/>
      <c r="U5" s="87"/>
      <c r="V5" s="88" t="s">
        <v>52</v>
      </c>
      <c r="W5" s="98"/>
      <c r="X5" s="98"/>
      <c r="Y5" s="98"/>
      <c r="Z5" s="98"/>
      <c r="AA5" s="88" t="s">
        <v>17</v>
      </c>
      <c r="AB5" s="98"/>
      <c r="AC5" s="98"/>
      <c r="AD5" s="98"/>
      <c r="AE5" s="99"/>
      <c r="AF5" s="69" t="s">
        <v>18</v>
      </c>
      <c r="AH5" s="69" t="s">
        <v>10</v>
      </c>
      <c r="AI5" s="69" t="s">
        <v>11</v>
      </c>
      <c r="AJ5" s="88" t="s">
        <v>52</v>
      </c>
      <c r="AK5" s="91"/>
      <c r="AL5" s="91"/>
      <c r="AM5" s="91"/>
      <c r="AN5" s="91"/>
      <c r="AP5" s="69" t="s">
        <v>10</v>
      </c>
      <c r="AQ5" s="69" t="s">
        <v>11</v>
      </c>
      <c r="AR5" s="91" t="s">
        <v>52</v>
      </c>
      <c r="AS5" s="91"/>
      <c r="AT5" s="91"/>
      <c r="AU5" s="91"/>
      <c r="AV5" s="91"/>
    </row>
    <row r="6" spans="1:48" ht="35.25" customHeight="1">
      <c r="A6" s="71"/>
      <c r="B6" s="69"/>
      <c r="C6" s="69"/>
      <c r="D6" s="73" t="s">
        <v>19</v>
      </c>
      <c r="E6" s="73" t="s">
        <v>20</v>
      </c>
      <c r="F6" s="73" t="s">
        <v>21</v>
      </c>
      <c r="G6" s="73" t="s">
        <v>22</v>
      </c>
      <c r="H6" s="73" t="s">
        <v>23</v>
      </c>
      <c r="I6" s="73" t="s">
        <v>24</v>
      </c>
      <c r="J6" s="73" t="s">
        <v>25</v>
      </c>
      <c r="K6" s="73" t="s">
        <v>26</v>
      </c>
      <c r="L6" s="73" t="s">
        <v>27</v>
      </c>
      <c r="M6" s="73" t="s">
        <v>28</v>
      </c>
      <c r="N6" s="73" t="s">
        <v>29</v>
      </c>
      <c r="O6" s="73" t="s">
        <v>30</v>
      </c>
      <c r="P6" s="73" t="s">
        <v>31</v>
      </c>
      <c r="Q6" s="73" t="s">
        <v>32</v>
      </c>
      <c r="R6" s="89" t="s">
        <v>33</v>
      </c>
      <c r="S6" s="90"/>
      <c r="T6" s="89" t="s">
        <v>34</v>
      </c>
      <c r="U6" s="90"/>
      <c r="V6" s="91"/>
      <c r="W6" s="91" t="s">
        <v>35</v>
      </c>
      <c r="X6" s="91" t="s">
        <v>36</v>
      </c>
      <c r="Y6" s="91" t="s">
        <v>37</v>
      </c>
      <c r="Z6" s="88" t="s">
        <v>38</v>
      </c>
      <c r="AA6" s="91"/>
      <c r="AB6" s="91" t="s">
        <v>35</v>
      </c>
      <c r="AC6" s="91" t="s">
        <v>36</v>
      </c>
      <c r="AD6" s="91" t="s">
        <v>37</v>
      </c>
      <c r="AE6" s="88" t="s">
        <v>38</v>
      </c>
      <c r="AF6" s="69"/>
      <c r="AH6" s="69"/>
      <c r="AI6" s="69"/>
      <c r="AJ6" s="91"/>
      <c r="AK6" s="91" t="s">
        <v>35</v>
      </c>
      <c r="AL6" s="91" t="s">
        <v>36</v>
      </c>
      <c r="AM6" s="91" t="s">
        <v>37</v>
      </c>
      <c r="AN6" s="91" t="s">
        <v>38</v>
      </c>
      <c r="AP6" s="69"/>
      <c r="AQ6" s="69"/>
      <c r="AR6" s="91"/>
      <c r="AS6" s="91" t="s">
        <v>35</v>
      </c>
      <c r="AT6" s="91" t="s">
        <v>36</v>
      </c>
      <c r="AU6" s="91" t="s">
        <v>37</v>
      </c>
      <c r="AV6" s="91" t="s">
        <v>38</v>
      </c>
    </row>
    <row r="7" spans="1:48" ht="15.75" customHeight="1">
      <c r="A7" s="74"/>
      <c r="B7" s="69" t="s">
        <v>39</v>
      </c>
      <c r="C7" s="69" t="s">
        <v>40</v>
      </c>
      <c r="D7" s="69" t="s">
        <v>40</v>
      </c>
      <c r="E7" s="69" t="s">
        <v>40</v>
      </c>
      <c r="F7" s="69" t="s">
        <v>40</v>
      </c>
      <c r="G7" s="69" t="s">
        <v>40</v>
      </c>
      <c r="H7" s="69" t="s">
        <v>40</v>
      </c>
      <c r="I7" s="69" t="s">
        <v>40</v>
      </c>
      <c r="J7" s="69" t="s">
        <v>40</v>
      </c>
      <c r="K7" s="69" t="s">
        <v>40</v>
      </c>
      <c r="L7" s="69" t="s">
        <v>40</v>
      </c>
      <c r="M7" s="69" t="s">
        <v>40</v>
      </c>
      <c r="N7" s="69" t="s">
        <v>40</v>
      </c>
      <c r="O7" s="69" t="s">
        <v>40</v>
      </c>
      <c r="P7" s="69" t="s">
        <v>40</v>
      </c>
      <c r="Q7" s="69" t="s">
        <v>40</v>
      </c>
      <c r="R7" s="75" t="s">
        <v>39</v>
      </c>
      <c r="S7" s="75" t="s">
        <v>40</v>
      </c>
      <c r="T7" s="75" t="s">
        <v>39</v>
      </c>
      <c r="U7" s="75" t="s">
        <v>40</v>
      </c>
      <c r="V7" s="91" t="s">
        <v>41</v>
      </c>
      <c r="W7" s="91" t="s">
        <v>41</v>
      </c>
      <c r="X7" s="91" t="s">
        <v>41</v>
      </c>
      <c r="Y7" s="91" t="s">
        <v>41</v>
      </c>
      <c r="Z7" s="91" t="s">
        <v>41</v>
      </c>
      <c r="AA7" s="91" t="s">
        <v>41</v>
      </c>
      <c r="AB7" s="91" t="s">
        <v>41</v>
      </c>
      <c r="AC7" s="91" t="s">
        <v>41</v>
      </c>
      <c r="AD7" s="91" t="s">
        <v>41</v>
      </c>
      <c r="AE7" s="91" t="s">
        <v>41</v>
      </c>
      <c r="AF7" s="69" t="s">
        <v>42</v>
      </c>
      <c r="AH7" s="69" t="s">
        <v>39</v>
      </c>
      <c r="AI7" s="69" t="s">
        <v>40</v>
      </c>
      <c r="AJ7" s="91" t="s">
        <v>41</v>
      </c>
      <c r="AK7" s="91" t="s">
        <v>41</v>
      </c>
      <c r="AL7" s="91" t="s">
        <v>41</v>
      </c>
      <c r="AM7" s="91" t="s">
        <v>41</v>
      </c>
      <c r="AN7" s="91" t="s">
        <v>41</v>
      </c>
      <c r="AP7" s="69" t="s">
        <v>39</v>
      </c>
      <c r="AQ7" s="69" t="s">
        <v>40</v>
      </c>
      <c r="AR7" s="91" t="s">
        <v>41</v>
      </c>
      <c r="AS7" s="91" t="s">
        <v>41</v>
      </c>
      <c r="AT7" s="91" t="s">
        <v>41</v>
      </c>
      <c r="AU7" s="91" t="s">
        <v>41</v>
      </c>
      <c r="AV7" s="91" t="s">
        <v>41</v>
      </c>
    </row>
    <row r="8" spans="1:48" ht="14.25" customHeight="1">
      <c r="A8" s="69" t="s">
        <v>43</v>
      </c>
      <c r="B8" s="69">
        <v>1</v>
      </c>
      <c r="C8" s="69">
        <v>2</v>
      </c>
      <c r="D8" s="69">
        <v>5</v>
      </c>
      <c r="E8" s="69">
        <v>6</v>
      </c>
      <c r="F8" s="69">
        <v>7</v>
      </c>
      <c r="G8" s="69">
        <v>8</v>
      </c>
      <c r="H8" s="69">
        <v>9</v>
      </c>
      <c r="I8" s="69">
        <v>10</v>
      </c>
      <c r="J8" s="69">
        <v>11</v>
      </c>
      <c r="K8" s="69">
        <v>12</v>
      </c>
      <c r="L8" s="69">
        <v>13</v>
      </c>
      <c r="M8" s="69">
        <v>14</v>
      </c>
      <c r="N8" s="69">
        <v>15</v>
      </c>
      <c r="O8" s="69">
        <v>16</v>
      </c>
      <c r="P8" s="69">
        <v>17</v>
      </c>
      <c r="Q8" s="69">
        <v>18</v>
      </c>
      <c r="R8" s="69">
        <v>19</v>
      </c>
      <c r="S8" s="69">
        <v>20</v>
      </c>
      <c r="T8" s="69">
        <v>21</v>
      </c>
      <c r="U8" s="69">
        <v>22</v>
      </c>
      <c r="V8" s="69">
        <v>23</v>
      </c>
      <c r="W8" s="69">
        <v>24</v>
      </c>
      <c r="X8" s="69">
        <v>25</v>
      </c>
      <c r="Y8" s="69">
        <v>26</v>
      </c>
      <c r="Z8" s="69">
        <v>27</v>
      </c>
      <c r="AA8" s="69">
        <v>28</v>
      </c>
      <c r="AB8" s="69">
        <v>29</v>
      </c>
      <c r="AC8" s="69">
        <v>30</v>
      </c>
      <c r="AD8" s="69">
        <v>31</v>
      </c>
      <c r="AE8" s="69">
        <v>32</v>
      </c>
      <c r="AF8" s="69">
        <v>33</v>
      </c>
      <c r="AH8" s="69">
        <v>1</v>
      </c>
      <c r="AI8" s="69">
        <v>2</v>
      </c>
      <c r="AJ8" s="69">
        <v>23</v>
      </c>
      <c r="AK8" s="69">
        <v>24</v>
      </c>
      <c r="AL8" s="69">
        <v>25</v>
      </c>
      <c r="AM8" s="69">
        <v>26</v>
      </c>
      <c r="AN8" s="69">
        <v>27</v>
      </c>
      <c r="AP8" s="69">
        <v>1</v>
      </c>
      <c r="AQ8" s="69">
        <v>2</v>
      </c>
      <c r="AR8" s="69">
        <v>23</v>
      </c>
      <c r="AS8" s="69">
        <v>24</v>
      </c>
      <c r="AT8" s="69">
        <v>25</v>
      </c>
      <c r="AU8" s="69">
        <v>26</v>
      </c>
      <c r="AV8" s="69">
        <v>27</v>
      </c>
    </row>
    <row r="9" spans="1:48" ht="25.5" customHeight="1">
      <c r="A9" s="69" t="s">
        <v>83</v>
      </c>
      <c r="B9" s="110">
        <v>135</v>
      </c>
      <c r="C9" s="110">
        <v>204</v>
      </c>
      <c r="D9" s="110">
        <v>77</v>
      </c>
      <c r="E9" s="110">
        <v>27</v>
      </c>
      <c r="F9" s="110">
        <v>28</v>
      </c>
      <c r="G9" s="111">
        <v>106</v>
      </c>
      <c r="H9" s="110">
        <v>37</v>
      </c>
      <c r="I9" s="110">
        <v>41</v>
      </c>
      <c r="J9" s="110">
        <v>62</v>
      </c>
      <c r="K9" s="110">
        <v>64</v>
      </c>
      <c r="L9" s="110">
        <v>45</v>
      </c>
      <c r="M9" s="110">
        <v>124</v>
      </c>
      <c r="N9" s="110">
        <v>0</v>
      </c>
      <c r="O9" s="110">
        <v>0</v>
      </c>
      <c r="P9" s="110">
        <v>24</v>
      </c>
      <c r="Q9" s="110">
        <v>11</v>
      </c>
      <c r="R9" s="110">
        <v>2</v>
      </c>
      <c r="S9" s="110">
        <v>4</v>
      </c>
      <c r="T9" s="110">
        <v>0</v>
      </c>
      <c r="U9" s="110">
        <v>0</v>
      </c>
      <c r="V9" s="110">
        <v>72.9788</v>
      </c>
      <c r="W9" s="110">
        <v>72.8388</v>
      </c>
      <c r="X9" s="110">
        <v>0</v>
      </c>
      <c r="Y9" s="110">
        <v>0.14</v>
      </c>
      <c r="Z9" s="110">
        <v>0</v>
      </c>
      <c r="AA9" s="110">
        <v>10.3724</v>
      </c>
      <c r="AB9" s="110">
        <v>10.3524</v>
      </c>
      <c r="AC9" s="110">
        <v>0</v>
      </c>
      <c r="AD9" s="110">
        <v>0.02</v>
      </c>
      <c r="AE9" s="110">
        <v>0</v>
      </c>
      <c r="AF9" s="110">
        <v>507</v>
      </c>
      <c r="AH9" s="120">
        <v>133</v>
      </c>
      <c r="AI9" s="120">
        <v>200</v>
      </c>
      <c r="AJ9" s="121">
        <v>62.6064</v>
      </c>
      <c r="AK9" s="121">
        <v>62.4864</v>
      </c>
      <c r="AL9" s="121">
        <v>0</v>
      </c>
      <c r="AM9" s="121">
        <v>0.12</v>
      </c>
      <c r="AN9" s="121">
        <v>0</v>
      </c>
      <c r="AP9" s="109">
        <f aca="true" t="shared" si="0" ref="AP9:AP16">AH9+R9-T9-B9</f>
        <v>0</v>
      </c>
      <c r="AQ9" s="109">
        <f aca="true" t="shared" si="1" ref="AQ9:AQ16">AI9+S9-U9-C9</f>
        <v>0</v>
      </c>
      <c r="AR9" s="109">
        <f aca="true" t="shared" si="2" ref="AR9:AR16">AJ9+AA9-V9</f>
        <v>0</v>
      </c>
      <c r="AS9" s="109">
        <f aca="true" t="shared" si="3" ref="AS9:AU9">AB9+AK9-W9</f>
        <v>0</v>
      </c>
      <c r="AT9" s="109">
        <f t="shared" si="3"/>
        <v>0</v>
      </c>
      <c r="AU9" s="109">
        <f t="shared" si="3"/>
        <v>0</v>
      </c>
      <c r="AV9" s="109">
        <f aca="true" t="shared" si="4" ref="AV9:AV16">AN9-Z9</f>
        <v>0</v>
      </c>
    </row>
    <row r="10" spans="1:48" s="59" customFormat="1" ht="25.5" customHeight="1">
      <c r="A10" s="112" t="s">
        <v>84</v>
      </c>
      <c r="B10" s="69">
        <v>19</v>
      </c>
      <c r="C10" s="69">
        <v>34</v>
      </c>
      <c r="D10" s="69">
        <v>12</v>
      </c>
      <c r="E10" s="69">
        <v>3</v>
      </c>
      <c r="F10" s="69">
        <v>5</v>
      </c>
      <c r="G10" s="69">
        <v>16</v>
      </c>
      <c r="H10" s="69">
        <v>6</v>
      </c>
      <c r="I10" s="69">
        <v>5</v>
      </c>
      <c r="J10" s="69">
        <v>10</v>
      </c>
      <c r="K10" s="69">
        <v>13</v>
      </c>
      <c r="L10" s="69">
        <v>9</v>
      </c>
      <c r="M10" s="69">
        <v>21</v>
      </c>
      <c r="N10" s="69"/>
      <c r="O10" s="69"/>
      <c r="P10" s="69">
        <v>4</v>
      </c>
      <c r="Q10" s="115"/>
      <c r="R10" s="115"/>
      <c r="S10" s="115"/>
      <c r="T10" s="115"/>
      <c r="U10" s="115"/>
      <c r="V10" s="116">
        <v>10.1672</v>
      </c>
      <c r="W10" s="116">
        <v>10.1672</v>
      </c>
      <c r="X10" s="116"/>
      <c r="Y10" s="116"/>
      <c r="Z10" s="116"/>
      <c r="AA10" s="116">
        <v>1.5704</v>
      </c>
      <c r="AB10" s="116">
        <v>1.5704</v>
      </c>
      <c r="AC10" s="116"/>
      <c r="AD10" s="116"/>
      <c r="AE10" s="116"/>
      <c r="AF10" s="116"/>
      <c r="AH10" s="120">
        <v>19</v>
      </c>
      <c r="AI10" s="120">
        <v>34</v>
      </c>
      <c r="AJ10" s="121">
        <v>8.5968</v>
      </c>
      <c r="AK10" s="121">
        <v>8.5968</v>
      </c>
      <c r="AL10" s="121"/>
      <c r="AM10" s="121"/>
      <c r="AN10" s="121"/>
      <c r="AP10" s="109">
        <f t="shared" si="0"/>
        <v>0</v>
      </c>
      <c r="AQ10" s="109">
        <f t="shared" si="1"/>
        <v>0</v>
      </c>
      <c r="AR10" s="109">
        <f t="shared" si="2"/>
        <v>0</v>
      </c>
      <c r="AS10" s="109">
        <f aca="true" t="shared" si="5" ref="AS10:AU10">AB10+AK10-W10</f>
        <v>0</v>
      </c>
      <c r="AT10" s="109">
        <f t="shared" si="5"/>
        <v>0</v>
      </c>
      <c r="AU10" s="109">
        <f t="shared" si="5"/>
        <v>0</v>
      </c>
      <c r="AV10" s="109">
        <f t="shared" si="4"/>
        <v>0</v>
      </c>
    </row>
    <row r="11" spans="1:48" s="59" customFormat="1" ht="25.5" customHeight="1">
      <c r="A11" s="112" t="s">
        <v>85</v>
      </c>
      <c r="B11" s="69">
        <v>1</v>
      </c>
      <c r="C11" s="69">
        <v>1</v>
      </c>
      <c r="D11" s="69">
        <v>1</v>
      </c>
      <c r="E11" s="69"/>
      <c r="F11" s="69"/>
      <c r="G11" s="69">
        <v>1</v>
      </c>
      <c r="H11" s="69"/>
      <c r="I11" s="69">
        <v>1</v>
      </c>
      <c r="J11" s="69"/>
      <c r="K11" s="69"/>
      <c r="L11" s="69"/>
      <c r="M11" s="69">
        <v>1</v>
      </c>
      <c r="N11" s="69"/>
      <c r="O11" s="69"/>
      <c r="P11" s="69"/>
      <c r="Q11" s="115"/>
      <c r="R11" s="115"/>
      <c r="S11" s="115"/>
      <c r="T11" s="115"/>
      <c r="U11" s="115"/>
      <c r="V11" s="116">
        <v>0.448</v>
      </c>
      <c r="W11" s="116">
        <v>0.448</v>
      </c>
      <c r="X11" s="116">
        <v>0</v>
      </c>
      <c r="Y11" s="116">
        <v>0</v>
      </c>
      <c r="Z11" s="116">
        <v>0</v>
      </c>
      <c r="AA11" s="116">
        <v>0.064</v>
      </c>
      <c r="AB11" s="116">
        <v>0.064</v>
      </c>
      <c r="AC11" s="116">
        <v>0</v>
      </c>
      <c r="AD11" s="116">
        <v>0</v>
      </c>
      <c r="AE11" s="116">
        <v>0</v>
      </c>
      <c r="AF11" s="116">
        <v>640</v>
      </c>
      <c r="AH11" s="120">
        <v>1</v>
      </c>
      <c r="AI11" s="120">
        <v>1</v>
      </c>
      <c r="AJ11" s="121">
        <v>0.384</v>
      </c>
      <c r="AK11" s="121">
        <v>0.384</v>
      </c>
      <c r="AL11" s="121">
        <v>0</v>
      </c>
      <c r="AM11" s="121">
        <v>0</v>
      </c>
      <c r="AN11" s="121">
        <v>0</v>
      </c>
      <c r="AP11" s="109">
        <f t="shared" si="0"/>
        <v>0</v>
      </c>
      <c r="AQ11" s="109">
        <f t="shared" si="1"/>
        <v>0</v>
      </c>
      <c r="AR11" s="109">
        <f t="shared" si="2"/>
        <v>0</v>
      </c>
      <c r="AS11" s="109">
        <f aca="true" t="shared" si="6" ref="AS11:AU11">AB11+AK11-W11</f>
        <v>0</v>
      </c>
      <c r="AT11" s="109">
        <f t="shared" si="6"/>
        <v>0</v>
      </c>
      <c r="AU11" s="109">
        <f t="shared" si="6"/>
        <v>0</v>
      </c>
      <c r="AV11" s="109">
        <f t="shared" si="4"/>
        <v>0</v>
      </c>
    </row>
    <row r="12" spans="1:48" s="59" customFormat="1" ht="25.5" customHeight="1">
      <c r="A12" s="112" t="s">
        <v>86</v>
      </c>
      <c r="B12" s="69">
        <v>19</v>
      </c>
      <c r="C12" s="69">
        <v>33</v>
      </c>
      <c r="D12" s="69">
        <v>17</v>
      </c>
      <c r="E12" s="69">
        <v>4</v>
      </c>
      <c r="F12" s="69">
        <v>4</v>
      </c>
      <c r="G12" s="69">
        <v>10</v>
      </c>
      <c r="H12" s="69">
        <v>9</v>
      </c>
      <c r="I12" s="69">
        <v>7</v>
      </c>
      <c r="J12" s="69">
        <v>6</v>
      </c>
      <c r="K12" s="69">
        <v>11</v>
      </c>
      <c r="L12" s="69">
        <v>9</v>
      </c>
      <c r="M12" s="69">
        <v>15</v>
      </c>
      <c r="N12" s="69">
        <v>0</v>
      </c>
      <c r="O12" s="69">
        <v>0</v>
      </c>
      <c r="P12" s="69">
        <v>9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116">
        <v>13.0793</v>
      </c>
      <c r="W12" s="116">
        <v>13.0793</v>
      </c>
      <c r="X12" s="116">
        <v>0</v>
      </c>
      <c r="Y12" s="116">
        <v>0</v>
      </c>
      <c r="Z12" s="116">
        <v>0</v>
      </c>
      <c r="AA12" s="116">
        <v>1.5134</v>
      </c>
      <c r="AB12" s="116">
        <v>1.5134</v>
      </c>
      <c r="AC12" s="116">
        <v>0</v>
      </c>
      <c r="AD12" s="116">
        <v>0</v>
      </c>
      <c r="AE12" s="116">
        <v>0</v>
      </c>
      <c r="AF12" s="116">
        <v>458.6060606060606</v>
      </c>
      <c r="AH12" s="121">
        <v>19</v>
      </c>
      <c r="AI12" s="121">
        <v>33</v>
      </c>
      <c r="AJ12" s="121">
        <v>11.5659</v>
      </c>
      <c r="AK12" s="121">
        <v>11.5659</v>
      </c>
      <c r="AL12" s="121">
        <v>0</v>
      </c>
      <c r="AM12" s="121">
        <v>0</v>
      </c>
      <c r="AN12" s="121">
        <v>0</v>
      </c>
      <c r="AP12" s="109">
        <f t="shared" si="0"/>
        <v>0</v>
      </c>
      <c r="AQ12" s="109">
        <f t="shared" si="1"/>
        <v>0</v>
      </c>
      <c r="AR12" s="109">
        <f t="shared" si="2"/>
        <v>0</v>
      </c>
      <c r="AS12" s="109">
        <f aca="true" t="shared" si="7" ref="AS12:AU12">AB12+AK12-W12</f>
        <v>0</v>
      </c>
      <c r="AT12" s="109">
        <f t="shared" si="7"/>
        <v>0</v>
      </c>
      <c r="AU12" s="109">
        <f t="shared" si="7"/>
        <v>0</v>
      </c>
      <c r="AV12" s="109">
        <f t="shared" si="4"/>
        <v>0</v>
      </c>
    </row>
    <row r="13" spans="1:48" s="59" customFormat="1" ht="25.5" customHeight="1">
      <c r="A13" s="113" t="s">
        <v>87</v>
      </c>
      <c r="B13" s="69">
        <v>3</v>
      </c>
      <c r="C13" s="69">
        <v>6</v>
      </c>
      <c r="D13" s="69">
        <v>3</v>
      </c>
      <c r="E13" s="69">
        <v>1</v>
      </c>
      <c r="F13" s="69">
        <v>1</v>
      </c>
      <c r="G13" s="69">
        <v>1</v>
      </c>
      <c r="H13" s="69"/>
      <c r="I13" s="69">
        <v>1</v>
      </c>
      <c r="J13" s="69">
        <v>2</v>
      </c>
      <c r="K13" s="69">
        <v>3</v>
      </c>
      <c r="L13" s="69">
        <v>4</v>
      </c>
      <c r="M13" s="69"/>
      <c r="N13" s="69"/>
      <c r="O13" s="69"/>
      <c r="P13" s="69">
        <v>2</v>
      </c>
      <c r="Q13" s="115"/>
      <c r="R13" s="115"/>
      <c r="S13" s="115"/>
      <c r="T13" s="115">
        <v>0</v>
      </c>
      <c r="U13" s="115">
        <v>0</v>
      </c>
      <c r="V13" s="116">
        <v>2.5134</v>
      </c>
      <c r="W13" s="117">
        <v>2.5134</v>
      </c>
      <c r="X13" s="117"/>
      <c r="Y13" s="117"/>
      <c r="Z13" s="117"/>
      <c r="AA13" s="117">
        <v>0.3042</v>
      </c>
      <c r="AB13" s="117">
        <v>0.3042</v>
      </c>
      <c r="AC13" s="117"/>
      <c r="AD13" s="117"/>
      <c r="AE13" s="117"/>
      <c r="AF13" s="116">
        <v>540</v>
      </c>
      <c r="AH13" s="120">
        <v>3</v>
      </c>
      <c r="AI13" s="120">
        <v>6</v>
      </c>
      <c r="AJ13" s="121">
        <v>2.2092</v>
      </c>
      <c r="AK13" s="122">
        <v>2.2092</v>
      </c>
      <c r="AL13" s="122"/>
      <c r="AM13" s="122"/>
      <c r="AN13" s="122"/>
      <c r="AP13" s="109">
        <f t="shared" si="0"/>
        <v>0</v>
      </c>
      <c r="AQ13" s="109">
        <f t="shared" si="1"/>
        <v>0</v>
      </c>
      <c r="AR13" s="109">
        <f t="shared" si="2"/>
        <v>0</v>
      </c>
      <c r="AS13" s="109">
        <f aca="true" t="shared" si="8" ref="AS13:AU13">AB13+AK13-W13</f>
        <v>0</v>
      </c>
      <c r="AT13" s="109">
        <f t="shared" si="8"/>
        <v>0</v>
      </c>
      <c r="AU13" s="109">
        <f t="shared" si="8"/>
        <v>0</v>
      </c>
      <c r="AV13" s="109">
        <f t="shared" si="4"/>
        <v>0</v>
      </c>
    </row>
    <row r="14" spans="1:48" s="59" customFormat="1" ht="25.5" customHeight="1">
      <c r="A14" s="114" t="s">
        <v>88</v>
      </c>
      <c r="B14" s="69">
        <v>1</v>
      </c>
      <c r="C14" s="69">
        <v>1</v>
      </c>
      <c r="D14" s="69">
        <v>0</v>
      </c>
      <c r="E14" s="69">
        <v>0</v>
      </c>
      <c r="F14" s="69">
        <v>0</v>
      </c>
      <c r="G14" s="69">
        <v>1</v>
      </c>
      <c r="H14" s="69">
        <v>0</v>
      </c>
      <c r="I14" s="69">
        <v>0</v>
      </c>
      <c r="J14" s="69">
        <v>0</v>
      </c>
      <c r="K14" s="69">
        <v>1</v>
      </c>
      <c r="L14" s="69">
        <v>0</v>
      </c>
      <c r="M14" s="69">
        <v>1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116">
        <v>0.448</v>
      </c>
      <c r="W14" s="116">
        <v>0.448</v>
      </c>
      <c r="X14" s="116">
        <v>0</v>
      </c>
      <c r="Y14" s="116">
        <v>0</v>
      </c>
      <c r="Z14" s="116">
        <v>0</v>
      </c>
      <c r="AA14" s="116">
        <v>0.064</v>
      </c>
      <c r="AB14" s="116">
        <v>0.064</v>
      </c>
      <c r="AC14" s="116">
        <v>0</v>
      </c>
      <c r="AD14" s="116">
        <v>0</v>
      </c>
      <c r="AE14" s="116">
        <v>0</v>
      </c>
      <c r="AF14" s="116"/>
      <c r="AH14" s="120">
        <v>1</v>
      </c>
      <c r="AI14" s="120">
        <v>1</v>
      </c>
      <c r="AJ14" s="121">
        <v>0.384</v>
      </c>
      <c r="AK14" s="121">
        <v>0.384</v>
      </c>
      <c r="AL14" s="121">
        <v>0</v>
      </c>
      <c r="AM14" s="121">
        <v>0</v>
      </c>
      <c r="AN14" s="121">
        <v>0</v>
      </c>
      <c r="AP14" s="109">
        <f t="shared" si="0"/>
        <v>0</v>
      </c>
      <c r="AQ14" s="109">
        <f t="shared" si="1"/>
        <v>0</v>
      </c>
      <c r="AR14" s="109">
        <f t="shared" si="2"/>
        <v>0</v>
      </c>
      <c r="AS14" s="109">
        <f aca="true" t="shared" si="9" ref="AS14:AU14">AB14+AK14-W14</f>
        <v>0</v>
      </c>
      <c r="AT14" s="109">
        <f t="shared" si="9"/>
        <v>0</v>
      </c>
      <c r="AU14" s="109">
        <f t="shared" si="9"/>
        <v>0</v>
      </c>
      <c r="AV14" s="109">
        <f t="shared" si="4"/>
        <v>0</v>
      </c>
    </row>
    <row r="15" spans="1:48" s="59" customFormat="1" ht="25.5" customHeight="1">
      <c r="A15" s="112" t="s">
        <v>89</v>
      </c>
      <c r="B15" s="69">
        <v>11</v>
      </c>
      <c r="C15" s="69">
        <v>16</v>
      </c>
      <c r="D15" s="69">
        <v>7</v>
      </c>
      <c r="E15" s="69">
        <v>4</v>
      </c>
      <c r="F15" s="69">
        <v>3</v>
      </c>
      <c r="G15" s="69">
        <v>8</v>
      </c>
      <c r="H15" s="69">
        <v>0</v>
      </c>
      <c r="I15" s="69">
        <v>0</v>
      </c>
      <c r="J15" s="69">
        <v>7</v>
      </c>
      <c r="K15" s="69">
        <v>9</v>
      </c>
      <c r="L15" s="69">
        <v>0</v>
      </c>
      <c r="M15" s="69">
        <v>8</v>
      </c>
      <c r="N15" s="69"/>
      <c r="O15" s="69"/>
      <c r="P15" s="69">
        <v>8</v>
      </c>
      <c r="Q15" s="69"/>
      <c r="R15" s="69"/>
      <c r="S15" s="69"/>
      <c r="T15" s="69"/>
      <c r="U15" s="69"/>
      <c r="V15" s="118">
        <v>6.5501</v>
      </c>
      <c r="W15" s="118">
        <v>6.5501</v>
      </c>
      <c r="X15" s="116"/>
      <c r="Y15" s="116"/>
      <c r="Z15" s="116"/>
      <c r="AA15" s="116">
        <v>0.9083</v>
      </c>
      <c r="AB15" s="116">
        <v>0.9083</v>
      </c>
      <c r="AC15" s="119"/>
      <c r="AD15" s="116"/>
      <c r="AE15" s="116"/>
      <c r="AF15" s="116"/>
      <c r="AH15" s="120">
        <v>11</v>
      </c>
      <c r="AI15" s="120">
        <v>16</v>
      </c>
      <c r="AJ15" s="121">
        <v>5.6418</v>
      </c>
      <c r="AK15" s="121">
        <v>5.6418</v>
      </c>
      <c r="AL15" s="121"/>
      <c r="AM15" s="121"/>
      <c r="AN15" s="121"/>
      <c r="AP15" s="109">
        <f t="shared" si="0"/>
        <v>0</v>
      </c>
      <c r="AQ15" s="109">
        <f t="shared" si="1"/>
        <v>0</v>
      </c>
      <c r="AR15" s="109">
        <f t="shared" si="2"/>
        <v>0</v>
      </c>
      <c r="AS15" s="109">
        <f aca="true" t="shared" si="10" ref="AS15:AU15">AB15+AK15-W15</f>
        <v>0</v>
      </c>
      <c r="AT15" s="109">
        <f t="shared" si="10"/>
        <v>0</v>
      </c>
      <c r="AU15" s="109">
        <f t="shared" si="10"/>
        <v>0</v>
      </c>
      <c r="AV15" s="109">
        <f t="shared" si="4"/>
        <v>0</v>
      </c>
    </row>
    <row r="16" spans="1:48" s="59" customFormat="1" ht="25.5" customHeight="1">
      <c r="A16" s="114" t="s">
        <v>90</v>
      </c>
      <c r="B16" s="69">
        <v>1</v>
      </c>
      <c r="C16" s="69">
        <v>1</v>
      </c>
      <c r="D16" s="69">
        <v>1</v>
      </c>
      <c r="E16" s="69">
        <v>1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1</v>
      </c>
      <c r="L16" s="69">
        <v>0</v>
      </c>
      <c r="M16" s="69">
        <v>0</v>
      </c>
      <c r="N16" s="69">
        <v>0</v>
      </c>
      <c r="O16" s="69">
        <v>0</v>
      </c>
      <c r="P16" s="69">
        <v>1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116">
        <v>0.3549</v>
      </c>
      <c r="W16" s="116">
        <v>0.3549</v>
      </c>
      <c r="X16" s="116">
        <v>0</v>
      </c>
      <c r="Y16" s="116">
        <v>0</v>
      </c>
      <c r="Z16" s="116">
        <v>0</v>
      </c>
      <c r="AA16" s="116">
        <v>0.0507</v>
      </c>
      <c r="AB16" s="116">
        <v>0.0507</v>
      </c>
      <c r="AC16" s="116">
        <v>0</v>
      </c>
      <c r="AD16" s="116">
        <v>0</v>
      </c>
      <c r="AE16" s="116">
        <v>0</v>
      </c>
      <c r="AF16" s="116"/>
      <c r="AH16" s="121">
        <v>1</v>
      </c>
      <c r="AI16" s="121">
        <v>1</v>
      </c>
      <c r="AJ16" s="121">
        <v>0.3042</v>
      </c>
      <c r="AK16" s="121">
        <v>0.3042</v>
      </c>
      <c r="AL16" s="121">
        <v>0</v>
      </c>
      <c r="AM16" s="121">
        <v>0</v>
      </c>
      <c r="AN16" s="121">
        <v>0</v>
      </c>
      <c r="AP16" s="109">
        <f t="shared" si="0"/>
        <v>0</v>
      </c>
      <c r="AQ16" s="109">
        <f t="shared" si="1"/>
        <v>0</v>
      </c>
      <c r="AR16" s="109">
        <f t="shared" si="2"/>
        <v>0</v>
      </c>
      <c r="AS16" s="109">
        <f aca="true" t="shared" si="11" ref="AS16:AU16">AB16+AK16-W16</f>
        <v>0</v>
      </c>
      <c r="AT16" s="109">
        <f t="shared" si="11"/>
        <v>0</v>
      </c>
      <c r="AU16" s="109">
        <f t="shared" si="11"/>
        <v>0</v>
      </c>
      <c r="AV16" s="109">
        <f t="shared" si="4"/>
        <v>0</v>
      </c>
    </row>
    <row r="17" spans="1:48" s="59" customFormat="1" ht="25.5" customHeight="1">
      <c r="A17" s="114" t="s">
        <v>91</v>
      </c>
      <c r="B17" s="69">
        <f>SUM(B9:B16)</f>
        <v>190</v>
      </c>
      <c r="C17" s="69">
        <f aca="true" t="shared" si="12" ref="C17:AE17">SUM(C9:C16)</f>
        <v>296</v>
      </c>
      <c r="D17" s="69">
        <f t="shared" si="12"/>
        <v>118</v>
      </c>
      <c r="E17" s="69">
        <f t="shared" si="12"/>
        <v>40</v>
      </c>
      <c r="F17" s="69">
        <f t="shared" si="12"/>
        <v>41</v>
      </c>
      <c r="G17" s="69">
        <f t="shared" si="12"/>
        <v>143</v>
      </c>
      <c r="H17" s="69">
        <f t="shared" si="12"/>
        <v>52</v>
      </c>
      <c r="I17" s="69">
        <f t="shared" si="12"/>
        <v>55</v>
      </c>
      <c r="J17" s="69">
        <f t="shared" si="12"/>
        <v>87</v>
      </c>
      <c r="K17" s="69">
        <f t="shared" si="12"/>
        <v>102</v>
      </c>
      <c r="L17" s="69">
        <f t="shared" si="12"/>
        <v>67</v>
      </c>
      <c r="M17" s="69">
        <f t="shared" si="12"/>
        <v>170</v>
      </c>
      <c r="N17" s="69">
        <f t="shared" si="12"/>
        <v>0</v>
      </c>
      <c r="O17" s="69">
        <f t="shared" si="12"/>
        <v>0</v>
      </c>
      <c r="P17" s="69">
        <f t="shared" si="12"/>
        <v>48</v>
      </c>
      <c r="Q17" s="69">
        <f t="shared" si="12"/>
        <v>11</v>
      </c>
      <c r="R17" s="69">
        <f t="shared" si="12"/>
        <v>2</v>
      </c>
      <c r="S17" s="69">
        <f t="shared" si="12"/>
        <v>4</v>
      </c>
      <c r="T17" s="69">
        <f t="shared" si="12"/>
        <v>0</v>
      </c>
      <c r="U17" s="69">
        <f t="shared" si="12"/>
        <v>0</v>
      </c>
      <c r="V17" s="116">
        <f t="shared" si="12"/>
        <v>106.5397</v>
      </c>
      <c r="W17" s="116">
        <f t="shared" si="12"/>
        <v>106.3997</v>
      </c>
      <c r="X17" s="116">
        <f t="shared" si="12"/>
        <v>0</v>
      </c>
      <c r="Y17" s="116">
        <f t="shared" si="12"/>
        <v>0.14</v>
      </c>
      <c r="Z17" s="116">
        <f t="shared" si="12"/>
        <v>0</v>
      </c>
      <c r="AA17" s="116">
        <f t="shared" si="12"/>
        <v>14.847400000000002</v>
      </c>
      <c r="AB17" s="116">
        <f t="shared" si="12"/>
        <v>14.8274</v>
      </c>
      <c r="AC17" s="116">
        <f t="shared" si="12"/>
        <v>0</v>
      </c>
      <c r="AD17" s="116">
        <f t="shared" si="12"/>
        <v>0.02</v>
      </c>
      <c r="AE17" s="116">
        <f t="shared" si="12"/>
        <v>0</v>
      </c>
      <c r="AF17" s="116"/>
      <c r="AH17" s="69">
        <v>188</v>
      </c>
      <c r="AI17" s="69">
        <v>292</v>
      </c>
      <c r="AJ17" s="116">
        <v>91.69229999999999</v>
      </c>
      <c r="AK17" s="116">
        <v>91.5723</v>
      </c>
      <c r="AL17" s="116">
        <v>0</v>
      </c>
      <c r="AM17" s="116">
        <v>0.12</v>
      </c>
      <c r="AN17" s="116">
        <v>0</v>
      </c>
      <c r="AP17" s="109">
        <f aca="true" t="shared" si="13" ref="AP17:AV17">SUM(AP9:AP16)</f>
        <v>0</v>
      </c>
      <c r="AQ17" s="109">
        <f t="shared" si="13"/>
        <v>0</v>
      </c>
      <c r="AR17" s="109">
        <f t="shared" si="13"/>
        <v>0</v>
      </c>
      <c r="AS17" s="109">
        <f t="shared" si="13"/>
        <v>0</v>
      </c>
      <c r="AT17" s="109">
        <f t="shared" si="13"/>
        <v>0</v>
      </c>
      <c r="AU17" s="109">
        <f t="shared" si="13"/>
        <v>0</v>
      </c>
      <c r="AV17" s="109">
        <f t="shared" si="13"/>
        <v>0</v>
      </c>
    </row>
    <row r="18" spans="1:32" ht="60.75" customHeight="1">
      <c r="A18" s="84" t="s">
        <v>45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</row>
  </sheetData>
  <sheetProtection/>
  <mergeCells count="31">
    <mergeCell ref="A2:AF2"/>
    <mergeCell ref="A3:AF3"/>
    <mergeCell ref="A4:C4"/>
    <mergeCell ref="F4:I4"/>
    <mergeCell ref="L4:N4"/>
    <mergeCell ref="R4:V4"/>
    <mergeCell ref="Y4:AA4"/>
    <mergeCell ref="AD4:AF4"/>
    <mergeCell ref="D5:G5"/>
    <mergeCell ref="H5:K5"/>
    <mergeCell ref="L5:Q5"/>
    <mergeCell ref="R5:U5"/>
    <mergeCell ref="W5:Z5"/>
    <mergeCell ref="AB5:AE5"/>
    <mergeCell ref="AK5:AN5"/>
    <mergeCell ref="AS5:AV5"/>
    <mergeCell ref="R6:S6"/>
    <mergeCell ref="T6:U6"/>
    <mergeCell ref="A18:AF18"/>
    <mergeCell ref="A5:A7"/>
    <mergeCell ref="B5:B6"/>
    <mergeCell ref="C5:C6"/>
    <mergeCell ref="V5:V6"/>
    <mergeCell ref="AA5:AA6"/>
    <mergeCell ref="AF5:AF6"/>
    <mergeCell ref="AH5:AH6"/>
    <mergeCell ref="AI5:AI6"/>
    <mergeCell ref="AJ5:AJ6"/>
    <mergeCell ref="AP5:AP6"/>
    <mergeCell ref="AQ5:AQ6"/>
    <mergeCell ref="AR5:AR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"/>
  <sheetViews>
    <sheetView zoomScaleSheetLayoutView="100" workbookViewId="0" topLeftCell="A1">
      <selection activeCell="A3" sqref="A3:AH3"/>
    </sheetView>
  </sheetViews>
  <sheetFormatPr defaultColWidth="9.00390625" defaultRowHeight="14.25"/>
  <cols>
    <col min="1" max="1" width="7.25390625" style="60" customWidth="1"/>
    <col min="2" max="3" width="5.75390625" style="59" customWidth="1"/>
    <col min="4" max="4" width="5.00390625" style="59" customWidth="1"/>
    <col min="5" max="5" width="5.25390625" style="59" customWidth="1"/>
    <col min="6" max="6" width="6.125" style="59" customWidth="1"/>
    <col min="7" max="7" width="4.875" style="59" customWidth="1"/>
    <col min="8" max="8" width="5.125" style="59" customWidth="1"/>
    <col min="9" max="9" width="5.875" style="59" customWidth="1"/>
    <col min="10" max="10" width="5.125" style="59" customWidth="1"/>
    <col min="11" max="12" width="5.625" style="59" customWidth="1"/>
    <col min="13" max="13" width="6.50390625" style="59" customWidth="1"/>
    <col min="14" max="14" width="5.625" style="59" customWidth="1"/>
    <col min="15" max="15" width="6.125" style="59" customWidth="1"/>
    <col min="16" max="17" width="4.875" style="59" customWidth="1"/>
    <col min="18" max="19" width="5.625" style="59" customWidth="1"/>
    <col min="20" max="23" width="4.25390625" style="59" customWidth="1"/>
    <col min="24" max="24" width="9.375" style="61" customWidth="1"/>
    <col min="25" max="25" width="8.625" style="61" customWidth="1"/>
    <col min="26" max="27" width="7.50390625" style="61" customWidth="1"/>
    <col min="28" max="28" width="6.375" style="61" customWidth="1"/>
    <col min="29" max="29" width="8.25390625" style="61" customWidth="1"/>
    <col min="30" max="30" width="8.625" style="61" customWidth="1"/>
    <col min="31" max="31" width="7.50390625" style="61" customWidth="1"/>
    <col min="32" max="32" width="7.75390625" style="61" customWidth="1"/>
    <col min="33" max="33" width="6.125" style="61" customWidth="1"/>
    <col min="34" max="34" width="6.50390625" style="59" customWidth="1"/>
  </cols>
  <sheetData>
    <row r="1" ht="19.5" customHeight="1">
      <c r="A1" s="62" t="s">
        <v>46</v>
      </c>
    </row>
    <row r="2" spans="1:34" ht="42" customHeight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25.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s="58" customFormat="1" ht="24.75" customHeight="1">
      <c r="A4" s="65" t="s">
        <v>3</v>
      </c>
      <c r="B4" s="65"/>
      <c r="C4" s="65"/>
      <c r="D4" s="65"/>
      <c r="E4" s="65"/>
      <c r="F4" s="66" t="s">
        <v>48</v>
      </c>
      <c r="G4" s="66"/>
      <c r="H4" s="67" t="s">
        <v>4</v>
      </c>
      <c r="I4" s="67"/>
      <c r="J4" s="67"/>
      <c r="K4" s="67"/>
      <c r="L4" s="66"/>
      <c r="M4" s="66"/>
      <c r="N4" s="67" t="s">
        <v>5</v>
      </c>
      <c r="O4" s="67"/>
      <c r="P4" s="67"/>
      <c r="Q4" s="67"/>
      <c r="R4" s="66"/>
      <c r="S4" s="66"/>
      <c r="T4" s="66"/>
      <c r="U4" s="67" t="s">
        <v>49</v>
      </c>
      <c r="V4" s="67"/>
      <c r="W4" s="67"/>
      <c r="X4" s="67"/>
      <c r="Y4" s="66"/>
      <c r="Z4" s="66"/>
      <c r="AA4" s="67" t="s">
        <v>50</v>
      </c>
      <c r="AB4" s="67"/>
      <c r="AC4" s="67"/>
      <c r="AD4" s="66"/>
      <c r="AE4" s="66"/>
      <c r="AF4" s="67" t="s">
        <v>82</v>
      </c>
      <c r="AG4" s="67"/>
      <c r="AH4" s="67"/>
    </row>
    <row r="5" spans="1:50" ht="24.75" customHeight="1">
      <c r="A5" s="68" t="s">
        <v>9</v>
      </c>
      <c r="B5" s="69" t="s">
        <v>10</v>
      </c>
      <c r="C5" s="69" t="s">
        <v>11</v>
      </c>
      <c r="D5" s="70" t="s">
        <v>51</v>
      </c>
      <c r="E5" s="70"/>
      <c r="F5" s="69" t="s">
        <v>12</v>
      </c>
      <c r="G5" s="69"/>
      <c r="H5" s="69"/>
      <c r="I5" s="69"/>
      <c r="J5" s="69" t="s">
        <v>13</v>
      </c>
      <c r="K5" s="69"/>
      <c r="L5" s="69"/>
      <c r="M5" s="69"/>
      <c r="N5" s="69" t="s">
        <v>14</v>
      </c>
      <c r="O5" s="69"/>
      <c r="P5" s="69"/>
      <c r="Q5" s="69"/>
      <c r="R5" s="69"/>
      <c r="S5" s="69"/>
      <c r="T5" s="85" t="s">
        <v>15</v>
      </c>
      <c r="U5" s="86"/>
      <c r="V5" s="86"/>
      <c r="W5" s="87"/>
      <c r="X5" s="88" t="s">
        <v>52</v>
      </c>
      <c r="Y5" s="98"/>
      <c r="Z5" s="98"/>
      <c r="AA5" s="98"/>
      <c r="AB5" s="99"/>
      <c r="AC5" s="88" t="s">
        <v>17</v>
      </c>
      <c r="AD5" s="98"/>
      <c r="AE5" s="98"/>
      <c r="AF5" s="98"/>
      <c r="AG5" s="99"/>
      <c r="AH5" s="69" t="s">
        <v>18</v>
      </c>
      <c r="AJ5" s="69" t="s">
        <v>10</v>
      </c>
      <c r="AK5" s="69" t="s">
        <v>11</v>
      </c>
      <c r="AL5" s="88" t="s">
        <v>52</v>
      </c>
      <c r="AM5" s="91"/>
      <c r="AN5" s="91"/>
      <c r="AO5" s="91"/>
      <c r="AP5" s="91"/>
      <c r="AR5" s="69" t="s">
        <v>10</v>
      </c>
      <c r="AS5" s="69" t="s">
        <v>11</v>
      </c>
      <c r="AT5" s="91" t="s">
        <v>52</v>
      </c>
      <c r="AU5" s="91"/>
      <c r="AV5" s="91"/>
      <c r="AW5" s="91"/>
      <c r="AX5" s="91"/>
    </row>
    <row r="6" spans="1:50" ht="34.5" customHeight="1">
      <c r="A6" s="71"/>
      <c r="B6" s="69"/>
      <c r="C6" s="69"/>
      <c r="D6" s="72" t="s">
        <v>53</v>
      </c>
      <c r="E6" s="72" t="s">
        <v>54</v>
      </c>
      <c r="F6" s="73" t="s">
        <v>19</v>
      </c>
      <c r="G6" s="73" t="s">
        <v>20</v>
      </c>
      <c r="H6" s="73" t="s">
        <v>21</v>
      </c>
      <c r="I6" s="73" t="s">
        <v>22</v>
      </c>
      <c r="J6" s="73" t="s">
        <v>23</v>
      </c>
      <c r="K6" s="73" t="s">
        <v>24</v>
      </c>
      <c r="L6" s="73" t="s">
        <v>25</v>
      </c>
      <c r="M6" s="73" t="s">
        <v>26</v>
      </c>
      <c r="N6" s="73" t="s">
        <v>27</v>
      </c>
      <c r="O6" s="73" t="s">
        <v>28</v>
      </c>
      <c r="P6" s="73" t="s">
        <v>29</v>
      </c>
      <c r="Q6" s="73" t="s">
        <v>30</v>
      </c>
      <c r="R6" s="73" t="s">
        <v>31</v>
      </c>
      <c r="S6" s="73" t="s">
        <v>32</v>
      </c>
      <c r="T6" s="89" t="s">
        <v>33</v>
      </c>
      <c r="U6" s="90"/>
      <c r="V6" s="89" t="s">
        <v>34</v>
      </c>
      <c r="W6" s="90"/>
      <c r="X6" s="91"/>
      <c r="Y6" s="91" t="s">
        <v>35</v>
      </c>
      <c r="Z6" s="91" t="s">
        <v>36</v>
      </c>
      <c r="AA6" s="91" t="s">
        <v>37</v>
      </c>
      <c r="AB6" s="88" t="s">
        <v>38</v>
      </c>
      <c r="AC6" s="91"/>
      <c r="AD6" s="91" t="s">
        <v>35</v>
      </c>
      <c r="AE6" s="91" t="s">
        <v>36</v>
      </c>
      <c r="AF6" s="91" t="s">
        <v>37</v>
      </c>
      <c r="AG6" s="88" t="s">
        <v>38</v>
      </c>
      <c r="AH6" s="69"/>
      <c r="AJ6" s="69"/>
      <c r="AK6" s="69"/>
      <c r="AL6" s="100"/>
      <c r="AM6" s="91" t="s">
        <v>35</v>
      </c>
      <c r="AN6" s="91" t="s">
        <v>36</v>
      </c>
      <c r="AO6" s="91" t="s">
        <v>37</v>
      </c>
      <c r="AP6" s="91" t="s">
        <v>38</v>
      </c>
      <c r="AR6" s="69"/>
      <c r="AS6" s="69"/>
      <c r="AT6" s="91"/>
      <c r="AU6" s="91" t="s">
        <v>35</v>
      </c>
      <c r="AV6" s="91" t="s">
        <v>36</v>
      </c>
      <c r="AW6" s="91" t="s">
        <v>37</v>
      </c>
      <c r="AX6" s="91" t="s">
        <v>38</v>
      </c>
    </row>
    <row r="7" spans="1:50" ht="15.75" customHeight="1">
      <c r="A7" s="74"/>
      <c r="B7" s="75" t="s">
        <v>39</v>
      </c>
      <c r="C7" s="75" t="s">
        <v>40</v>
      </c>
      <c r="D7" s="76" t="s">
        <v>39</v>
      </c>
      <c r="E7" s="76" t="s">
        <v>40</v>
      </c>
      <c r="F7" s="75" t="s">
        <v>40</v>
      </c>
      <c r="G7" s="75" t="s">
        <v>40</v>
      </c>
      <c r="H7" s="75" t="s">
        <v>40</v>
      </c>
      <c r="I7" s="75" t="s">
        <v>40</v>
      </c>
      <c r="J7" s="75" t="s">
        <v>40</v>
      </c>
      <c r="K7" s="75" t="s">
        <v>40</v>
      </c>
      <c r="L7" s="75" t="s">
        <v>40</v>
      </c>
      <c r="M7" s="75" t="s">
        <v>40</v>
      </c>
      <c r="N7" s="75" t="s">
        <v>40</v>
      </c>
      <c r="O7" s="75" t="s">
        <v>40</v>
      </c>
      <c r="P7" s="75"/>
      <c r="Q7" s="75" t="s">
        <v>40</v>
      </c>
      <c r="R7" s="75" t="s">
        <v>40</v>
      </c>
      <c r="S7" s="75" t="s">
        <v>40</v>
      </c>
      <c r="T7" s="75" t="s">
        <v>39</v>
      </c>
      <c r="U7" s="75" t="s">
        <v>40</v>
      </c>
      <c r="V7" s="75" t="s">
        <v>39</v>
      </c>
      <c r="W7" s="75" t="s">
        <v>40</v>
      </c>
      <c r="X7" s="92" t="s">
        <v>41</v>
      </c>
      <c r="Y7" s="92" t="s">
        <v>41</v>
      </c>
      <c r="Z7" s="92" t="s">
        <v>41</v>
      </c>
      <c r="AA7" s="92" t="s">
        <v>41</v>
      </c>
      <c r="AB7" s="92" t="s">
        <v>41</v>
      </c>
      <c r="AC7" s="92" t="s">
        <v>41</v>
      </c>
      <c r="AD7" s="92" t="s">
        <v>41</v>
      </c>
      <c r="AE7" s="92" t="s">
        <v>41</v>
      </c>
      <c r="AF7" s="92" t="s">
        <v>41</v>
      </c>
      <c r="AG7" s="92" t="s">
        <v>41</v>
      </c>
      <c r="AH7" s="75" t="s">
        <v>42</v>
      </c>
      <c r="AJ7" s="75" t="s">
        <v>39</v>
      </c>
      <c r="AK7" s="75" t="s">
        <v>40</v>
      </c>
      <c r="AL7" s="101" t="s">
        <v>41</v>
      </c>
      <c r="AM7" s="92" t="s">
        <v>41</v>
      </c>
      <c r="AN7" s="92" t="s">
        <v>41</v>
      </c>
      <c r="AO7" s="92" t="s">
        <v>41</v>
      </c>
      <c r="AP7" s="92" t="s">
        <v>41</v>
      </c>
      <c r="AR7" s="69" t="s">
        <v>39</v>
      </c>
      <c r="AS7" s="69" t="s">
        <v>40</v>
      </c>
      <c r="AT7" s="91" t="s">
        <v>41</v>
      </c>
      <c r="AU7" s="91" t="s">
        <v>41</v>
      </c>
      <c r="AV7" s="91" t="s">
        <v>41</v>
      </c>
      <c r="AW7" s="91" t="s">
        <v>41</v>
      </c>
      <c r="AX7" s="91" t="s">
        <v>41</v>
      </c>
    </row>
    <row r="8" spans="1:50" ht="14.25" customHeight="1">
      <c r="A8" s="69" t="s">
        <v>43</v>
      </c>
      <c r="B8" s="69">
        <v>1</v>
      </c>
      <c r="C8" s="69">
        <v>2</v>
      </c>
      <c r="D8" s="76">
        <v>3</v>
      </c>
      <c r="E8" s="76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69">
        <v>13</v>
      </c>
      <c r="O8" s="69">
        <v>14</v>
      </c>
      <c r="P8" s="69">
        <v>15</v>
      </c>
      <c r="Q8" s="69">
        <v>16</v>
      </c>
      <c r="R8" s="69">
        <v>17</v>
      </c>
      <c r="S8" s="69">
        <v>18</v>
      </c>
      <c r="T8" s="69">
        <v>19</v>
      </c>
      <c r="U8" s="69">
        <v>20</v>
      </c>
      <c r="V8" s="69">
        <v>21</v>
      </c>
      <c r="W8" s="69">
        <v>22</v>
      </c>
      <c r="X8" s="69">
        <v>23</v>
      </c>
      <c r="Y8" s="69">
        <v>24</v>
      </c>
      <c r="Z8" s="69">
        <v>25</v>
      </c>
      <c r="AA8" s="69">
        <v>26</v>
      </c>
      <c r="AB8" s="69">
        <v>27</v>
      </c>
      <c r="AC8" s="69">
        <v>28</v>
      </c>
      <c r="AD8" s="69">
        <v>29</v>
      </c>
      <c r="AE8" s="69">
        <v>30</v>
      </c>
      <c r="AF8" s="69">
        <v>31</v>
      </c>
      <c r="AG8" s="69">
        <v>32</v>
      </c>
      <c r="AH8" s="69">
        <v>33</v>
      </c>
      <c r="AJ8" s="69">
        <v>1</v>
      </c>
      <c r="AK8" s="69">
        <v>2</v>
      </c>
      <c r="AL8" s="102">
        <v>23</v>
      </c>
      <c r="AM8" s="69">
        <v>24</v>
      </c>
      <c r="AN8" s="69">
        <v>25</v>
      </c>
      <c r="AO8" s="69">
        <v>26</v>
      </c>
      <c r="AP8" s="69">
        <v>27</v>
      </c>
      <c r="AR8" s="69">
        <v>1</v>
      </c>
      <c r="AS8" s="69">
        <v>2</v>
      </c>
      <c r="AT8" s="69">
        <v>23</v>
      </c>
      <c r="AU8" s="69">
        <v>24</v>
      </c>
      <c r="AV8" s="69">
        <v>25</v>
      </c>
      <c r="AW8" s="69">
        <v>26</v>
      </c>
      <c r="AX8" s="69">
        <v>27</v>
      </c>
    </row>
    <row r="9" spans="1:50" ht="21" customHeight="1">
      <c r="A9" s="69" t="s">
        <v>83</v>
      </c>
      <c r="B9" s="77">
        <v>69</v>
      </c>
      <c r="C9" s="77">
        <v>127</v>
      </c>
      <c r="D9" s="77">
        <v>19</v>
      </c>
      <c r="E9" s="78">
        <v>36</v>
      </c>
      <c r="F9" s="77">
        <v>53</v>
      </c>
      <c r="G9" s="77">
        <v>25</v>
      </c>
      <c r="H9" s="77">
        <v>26</v>
      </c>
      <c r="I9" s="77">
        <v>55</v>
      </c>
      <c r="J9" s="77">
        <v>19</v>
      </c>
      <c r="K9" s="77">
        <v>19</v>
      </c>
      <c r="L9" s="77">
        <v>38</v>
      </c>
      <c r="M9" s="77">
        <v>51</v>
      </c>
      <c r="N9" s="77">
        <v>32</v>
      </c>
      <c r="O9" s="77">
        <v>77</v>
      </c>
      <c r="P9" s="77">
        <v>0</v>
      </c>
      <c r="Q9" s="77">
        <v>0</v>
      </c>
      <c r="R9" s="77">
        <v>15</v>
      </c>
      <c r="S9" s="77">
        <v>3</v>
      </c>
      <c r="T9" s="77">
        <v>3</v>
      </c>
      <c r="U9" s="77">
        <v>11</v>
      </c>
      <c r="V9" s="77">
        <v>1</v>
      </c>
      <c r="W9" s="77">
        <v>2</v>
      </c>
      <c r="X9" s="93">
        <v>40.0508</v>
      </c>
      <c r="Y9" s="93">
        <v>39.8008</v>
      </c>
      <c r="Z9" s="93">
        <v>0</v>
      </c>
      <c r="AA9" s="93">
        <v>0.25</v>
      </c>
      <c r="AB9" s="93">
        <v>0</v>
      </c>
      <c r="AC9" s="93">
        <v>5.7073</v>
      </c>
      <c r="AD9" s="93">
        <v>5.6673</v>
      </c>
      <c r="AE9" s="93">
        <v>0</v>
      </c>
      <c r="AF9" s="93">
        <v>0.04</v>
      </c>
      <c r="AG9" s="93">
        <v>0</v>
      </c>
      <c r="AH9" s="93">
        <v>446.24</v>
      </c>
      <c r="AJ9" s="103">
        <v>67</v>
      </c>
      <c r="AK9" s="103">
        <v>118</v>
      </c>
      <c r="AL9" s="104">
        <v>34.3435</v>
      </c>
      <c r="AM9" s="104">
        <v>34.1335</v>
      </c>
      <c r="AN9" s="104">
        <v>0</v>
      </c>
      <c r="AO9" s="104">
        <v>0.21</v>
      </c>
      <c r="AP9" s="104">
        <v>0</v>
      </c>
      <c r="AR9" s="109">
        <f aca="true" t="shared" si="0" ref="AR9:AR24">AJ9+T9-V9-B9</f>
        <v>0</v>
      </c>
      <c r="AS9" s="109">
        <f aca="true" t="shared" si="1" ref="AS9:AS24">AK9+U9-W9-C9</f>
        <v>0</v>
      </c>
      <c r="AT9" s="109">
        <f aca="true" t="shared" si="2" ref="AT9:AW9">AL9+AC9-X9</f>
        <v>0</v>
      </c>
      <c r="AU9" s="109">
        <f t="shared" si="2"/>
        <v>0</v>
      </c>
      <c r="AV9" s="109">
        <f t="shared" si="2"/>
        <v>0</v>
      </c>
      <c r="AW9" s="109">
        <f t="shared" si="2"/>
        <v>0</v>
      </c>
      <c r="AX9" s="109">
        <f aca="true" t="shared" si="3" ref="AX9:AX24">AP9-AB9</f>
        <v>0</v>
      </c>
    </row>
    <row r="10" spans="1:50" ht="21" customHeight="1">
      <c r="A10" s="69" t="s">
        <v>84</v>
      </c>
      <c r="B10" s="77">
        <v>325</v>
      </c>
      <c r="C10" s="77">
        <v>635</v>
      </c>
      <c r="D10" s="77">
        <v>46</v>
      </c>
      <c r="E10" s="77">
        <v>95</v>
      </c>
      <c r="F10" s="77">
        <v>265</v>
      </c>
      <c r="G10" s="77">
        <v>143</v>
      </c>
      <c r="H10" s="77">
        <v>127</v>
      </c>
      <c r="I10" s="77">
        <v>237</v>
      </c>
      <c r="J10" s="77">
        <v>100</v>
      </c>
      <c r="K10" s="77">
        <v>127</v>
      </c>
      <c r="L10" s="77">
        <v>120</v>
      </c>
      <c r="M10" s="77">
        <v>288</v>
      </c>
      <c r="N10" s="77">
        <v>160</v>
      </c>
      <c r="O10" s="77">
        <v>315</v>
      </c>
      <c r="P10" s="77"/>
      <c r="Q10" s="77"/>
      <c r="R10" s="77">
        <v>160</v>
      </c>
      <c r="S10" s="77"/>
      <c r="T10" s="77">
        <v>2</v>
      </c>
      <c r="U10" s="77">
        <v>6</v>
      </c>
      <c r="V10" s="77">
        <v>3</v>
      </c>
      <c r="W10" s="77">
        <v>7</v>
      </c>
      <c r="X10" s="93">
        <v>193.6536</v>
      </c>
      <c r="Y10" s="93">
        <v>192.6736</v>
      </c>
      <c r="Z10" s="93"/>
      <c r="AA10" s="93">
        <v>0.98</v>
      </c>
      <c r="AB10" s="93"/>
      <c r="AC10" s="93">
        <v>27.9372</v>
      </c>
      <c r="AD10" s="93">
        <v>27.7972</v>
      </c>
      <c r="AE10" s="93"/>
      <c r="AF10" s="93">
        <v>0.14</v>
      </c>
      <c r="AG10" s="93"/>
      <c r="AH10" s="93"/>
      <c r="AJ10" s="103">
        <v>326</v>
      </c>
      <c r="AK10" s="103">
        <v>636</v>
      </c>
      <c r="AL10" s="104">
        <v>165.7164</v>
      </c>
      <c r="AM10" s="104">
        <v>164.8764</v>
      </c>
      <c r="AN10" s="104"/>
      <c r="AO10" s="104">
        <v>0.84</v>
      </c>
      <c r="AP10" s="104"/>
      <c r="AR10" s="109">
        <f t="shared" si="0"/>
        <v>0</v>
      </c>
      <c r="AS10" s="109">
        <f t="shared" si="1"/>
        <v>0</v>
      </c>
      <c r="AT10" s="109">
        <f aca="true" t="shared" si="4" ref="AT10:AW10">AL10+AC10-X10</f>
        <v>0</v>
      </c>
      <c r="AU10" s="109">
        <f t="shared" si="4"/>
        <v>0</v>
      </c>
      <c r="AV10" s="109">
        <f t="shared" si="4"/>
        <v>0</v>
      </c>
      <c r="AW10" s="109">
        <f t="shared" si="4"/>
        <v>0</v>
      </c>
      <c r="AX10" s="109">
        <f t="shared" si="3"/>
        <v>0</v>
      </c>
    </row>
    <row r="11" spans="1:50" ht="21" customHeight="1">
      <c r="A11" s="69" t="s">
        <v>85</v>
      </c>
      <c r="B11" s="77">
        <v>205</v>
      </c>
      <c r="C11" s="77">
        <v>393</v>
      </c>
      <c r="D11" s="77">
        <v>44</v>
      </c>
      <c r="E11" s="77">
        <v>88</v>
      </c>
      <c r="F11" s="77">
        <v>166</v>
      </c>
      <c r="G11" s="77">
        <v>81</v>
      </c>
      <c r="H11" s="77">
        <v>74</v>
      </c>
      <c r="I11" s="77">
        <v>175</v>
      </c>
      <c r="J11" s="77">
        <v>57</v>
      </c>
      <c r="K11" s="77">
        <v>164</v>
      </c>
      <c r="L11" s="77">
        <v>39</v>
      </c>
      <c r="M11" s="77">
        <v>133</v>
      </c>
      <c r="N11" s="77">
        <v>97</v>
      </c>
      <c r="O11" s="77">
        <v>238</v>
      </c>
      <c r="P11" s="77">
        <v>0</v>
      </c>
      <c r="Q11" s="77">
        <v>0</v>
      </c>
      <c r="R11" s="77">
        <v>58</v>
      </c>
      <c r="S11" s="77">
        <v>0</v>
      </c>
      <c r="T11" s="77">
        <v>4</v>
      </c>
      <c r="U11" s="77">
        <v>6</v>
      </c>
      <c r="V11" s="77">
        <v>0</v>
      </c>
      <c r="W11" s="77">
        <v>0</v>
      </c>
      <c r="X11" s="93">
        <v>122.79860000000001</v>
      </c>
      <c r="Y11" s="93">
        <v>122.0586</v>
      </c>
      <c r="Z11" s="93">
        <v>0</v>
      </c>
      <c r="AA11" s="93">
        <v>0.7399999999999999</v>
      </c>
      <c r="AB11" s="93">
        <v>0</v>
      </c>
      <c r="AC11" s="93">
        <v>17.7334</v>
      </c>
      <c r="AD11" s="93">
        <v>17.6434</v>
      </c>
      <c r="AE11" s="93">
        <v>0</v>
      </c>
      <c r="AF11" s="93">
        <v>0.09</v>
      </c>
      <c r="AG11" s="93">
        <v>0</v>
      </c>
      <c r="AH11" s="93">
        <v>448.57</v>
      </c>
      <c r="AJ11" s="103">
        <v>201</v>
      </c>
      <c r="AK11" s="103">
        <v>387</v>
      </c>
      <c r="AL11" s="104">
        <v>105.0652</v>
      </c>
      <c r="AM11" s="104">
        <v>104.4152</v>
      </c>
      <c r="AN11" s="104">
        <v>0</v>
      </c>
      <c r="AO11" s="104">
        <v>0.6499999999999999</v>
      </c>
      <c r="AP11" s="104">
        <v>0</v>
      </c>
      <c r="AR11" s="109">
        <f t="shared" si="0"/>
        <v>0</v>
      </c>
      <c r="AS11" s="109">
        <f t="shared" si="1"/>
        <v>0</v>
      </c>
      <c r="AT11" s="109">
        <f aca="true" t="shared" si="5" ref="AT11:AW11">AL11+AC11-X11</f>
        <v>0</v>
      </c>
      <c r="AU11" s="109">
        <f t="shared" si="5"/>
        <v>0</v>
      </c>
      <c r="AV11" s="109">
        <f t="shared" si="5"/>
        <v>0</v>
      </c>
      <c r="AW11" s="109">
        <f t="shared" si="5"/>
        <v>0</v>
      </c>
      <c r="AX11" s="109">
        <f t="shared" si="3"/>
        <v>0</v>
      </c>
    </row>
    <row r="12" spans="1:50" ht="21" customHeight="1">
      <c r="A12" s="69" t="s">
        <v>86</v>
      </c>
      <c r="B12" s="77">
        <v>246</v>
      </c>
      <c r="C12" s="77">
        <v>434</v>
      </c>
      <c r="D12" s="77">
        <v>49</v>
      </c>
      <c r="E12" s="77">
        <v>94</v>
      </c>
      <c r="F12" s="77">
        <v>176</v>
      </c>
      <c r="G12" s="77">
        <v>94</v>
      </c>
      <c r="H12" s="77">
        <v>68</v>
      </c>
      <c r="I12" s="78">
        <v>199</v>
      </c>
      <c r="J12" s="77">
        <v>69</v>
      </c>
      <c r="K12" s="77">
        <v>105</v>
      </c>
      <c r="L12" s="77">
        <v>99</v>
      </c>
      <c r="M12" s="77">
        <v>161</v>
      </c>
      <c r="N12" s="77">
        <v>80</v>
      </c>
      <c r="O12" s="77">
        <v>268</v>
      </c>
      <c r="P12" s="77">
        <v>0</v>
      </c>
      <c r="Q12" s="77">
        <v>0</v>
      </c>
      <c r="R12" s="77">
        <v>86</v>
      </c>
      <c r="S12" s="77">
        <v>0</v>
      </c>
      <c r="T12" s="77">
        <v>6</v>
      </c>
      <c r="U12" s="77">
        <v>9</v>
      </c>
      <c r="V12" s="77">
        <v>3</v>
      </c>
      <c r="W12" s="77">
        <v>4</v>
      </c>
      <c r="X12" s="93">
        <v>131.9456</v>
      </c>
      <c r="Y12" s="93">
        <v>130.9856</v>
      </c>
      <c r="Z12" s="93">
        <v>0</v>
      </c>
      <c r="AA12" s="93">
        <v>0.96</v>
      </c>
      <c r="AB12" s="93">
        <v>0</v>
      </c>
      <c r="AC12" s="93">
        <v>19.5328</v>
      </c>
      <c r="AD12" s="93">
        <v>19.3928</v>
      </c>
      <c r="AE12" s="93">
        <v>0</v>
      </c>
      <c r="AF12" s="93">
        <v>0.14</v>
      </c>
      <c r="AG12" s="93">
        <v>0</v>
      </c>
      <c r="AH12" s="93">
        <v>450.0645161290323</v>
      </c>
      <c r="AJ12" s="103">
        <v>243</v>
      </c>
      <c r="AK12" s="103">
        <v>429</v>
      </c>
      <c r="AL12" s="104">
        <v>112.4128</v>
      </c>
      <c r="AM12" s="104">
        <v>111.5928</v>
      </c>
      <c r="AN12" s="104">
        <v>0</v>
      </c>
      <c r="AO12" s="104">
        <v>0.82</v>
      </c>
      <c r="AP12" s="104">
        <v>0</v>
      </c>
      <c r="AR12" s="109">
        <f t="shared" si="0"/>
        <v>0</v>
      </c>
      <c r="AS12" s="109">
        <f t="shared" si="1"/>
        <v>0</v>
      </c>
      <c r="AT12" s="109">
        <f aca="true" t="shared" si="6" ref="AT12:AW12">AL12+AC12-X12</f>
        <v>0</v>
      </c>
      <c r="AU12" s="109">
        <f t="shared" si="6"/>
        <v>0</v>
      </c>
      <c r="AV12" s="109">
        <f t="shared" si="6"/>
        <v>0</v>
      </c>
      <c r="AW12" s="109">
        <f t="shared" si="6"/>
        <v>0</v>
      </c>
      <c r="AX12" s="109">
        <f t="shared" si="3"/>
        <v>0</v>
      </c>
    </row>
    <row r="13" spans="1:50" s="59" customFormat="1" ht="21" customHeight="1">
      <c r="A13" s="69" t="s">
        <v>92</v>
      </c>
      <c r="B13" s="79">
        <v>179</v>
      </c>
      <c r="C13" s="79">
        <v>328</v>
      </c>
      <c r="D13" s="79">
        <v>20</v>
      </c>
      <c r="E13" s="79">
        <v>35</v>
      </c>
      <c r="F13" s="79">
        <v>154</v>
      </c>
      <c r="G13" s="79">
        <v>58</v>
      </c>
      <c r="H13" s="79">
        <v>81</v>
      </c>
      <c r="I13" s="79">
        <v>122</v>
      </c>
      <c r="J13" s="79">
        <v>52</v>
      </c>
      <c r="K13" s="79">
        <v>66</v>
      </c>
      <c r="L13" s="79">
        <v>52</v>
      </c>
      <c r="M13" s="79">
        <v>158</v>
      </c>
      <c r="N13" s="79">
        <v>89</v>
      </c>
      <c r="O13" s="79">
        <v>169</v>
      </c>
      <c r="P13" s="79"/>
      <c r="Q13" s="79"/>
      <c r="R13" s="79">
        <v>70</v>
      </c>
      <c r="S13" s="79"/>
      <c r="T13" s="79">
        <v>3</v>
      </c>
      <c r="U13" s="79">
        <v>9</v>
      </c>
      <c r="V13" s="79">
        <v>1</v>
      </c>
      <c r="W13" s="79">
        <v>4</v>
      </c>
      <c r="X13" s="94">
        <v>107.505</v>
      </c>
      <c r="Y13" s="94">
        <v>106.535</v>
      </c>
      <c r="Z13" s="94"/>
      <c r="AA13" s="94">
        <v>0.97</v>
      </c>
      <c r="AB13" s="94"/>
      <c r="AC13" s="94">
        <v>15.092799999999999</v>
      </c>
      <c r="AD13" s="94">
        <v>14.9728</v>
      </c>
      <c r="AE13" s="94"/>
      <c r="AF13" s="94">
        <v>0.12</v>
      </c>
      <c r="AG13" s="96"/>
      <c r="AH13" s="96"/>
      <c r="AJ13" s="105">
        <v>177</v>
      </c>
      <c r="AK13" s="105">
        <v>323</v>
      </c>
      <c r="AL13" s="94">
        <v>92.4122</v>
      </c>
      <c r="AM13" s="94">
        <v>91.5622</v>
      </c>
      <c r="AN13" s="94"/>
      <c r="AO13" s="94">
        <v>0.85</v>
      </c>
      <c r="AP13" s="94"/>
      <c r="AR13" s="109">
        <f t="shared" si="0"/>
        <v>0</v>
      </c>
      <c r="AS13" s="109">
        <f t="shared" si="1"/>
        <v>0</v>
      </c>
      <c r="AT13" s="109">
        <f aca="true" t="shared" si="7" ref="AT13:AW13">AL13+AC13-X13</f>
        <v>0</v>
      </c>
      <c r="AU13" s="109">
        <f t="shared" si="7"/>
        <v>0</v>
      </c>
      <c r="AV13" s="109">
        <f t="shared" si="7"/>
        <v>0</v>
      </c>
      <c r="AW13" s="109">
        <f t="shared" si="7"/>
        <v>0</v>
      </c>
      <c r="AX13" s="109">
        <f t="shared" si="3"/>
        <v>0</v>
      </c>
    </row>
    <row r="14" spans="1:50" s="59" customFormat="1" ht="21" customHeight="1">
      <c r="A14" s="69" t="s">
        <v>93</v>
      </c>
      <c r="B14" s="80">
        <v>146</v>
      </c>
      <c r="C14" s="80">
        <v>273</v>
      </c>
      <c r="D14" s="80">
        <v>49</v>
      </c>
      <c r="E14" s="80">
        <v>93</v>
      </c>
      <c r="F14" s="80">
        <v>111</v>
      </c>
      <c r="G14" s="80">
        <v>62</v>
      </c>
      <c r="H14" s="80">
        <v>52</v>
      </c>
      <c r="I14" s="81">
        <v>120</v>
      </c>
      <c r="J14" s="80">
        <v>23</v>
      </c>
      <c r="K14" s="80">
        <v>89</v>
      </c>
      <c r="L14" s="80">
        <v>40</v>
      </c>
      <c r="M14" s="80">
        <v>121</v>
      </c>
      <c r="N14" s="80">
        <v>51</v>
      </c>
      <c r="O14" s="80">
        <v>151</v>
      </c>
      <c r="P14" s="80">
        <v>0</v>
      </c>
      <c r="Q14" s="80">
        <v>0</v>
      </c>
      <c r="R14" s="80">
        <v>71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6">
        <v>85.1009</v>
      </c>
      <c r="Y14" s="96">
        <v>84.6409</v>
      </c>
      <c r="Z14" s="96">
        <v>0</v>
      </c>
      <c r="AA14" s="96">
        <v>0.46</v>
      </c>
      <c r="AB14" s="96">
        <v>0</v>
      </c>
      <c r="AC14" s="96">
        <v>12.1561</v>
      </c>
      <c r="AD14" s="96">
        <v>12.0861</v>
      </c>
      <c r="AE14" s="96">
        <v>0</v>
      </c>
      <c r="AF14" s="96">
        <v>0.07</v>
      </c>
      <c r="AG14" s="96">
        <v>0</v>
      </c>
      <c r="AH14" s="96">
        <v>444.5</v>
      </c>
      <c r="AJ14" s="106">
        <v>146</v>
      </c>
      <c r="AK14" s="106">
        <v>273</v>
      </c>
      <c r="AL14" s="107">
        <v>72.9448</v>
      </c>
      <c r="AM14" s="107">
        <v>72.5548</v>
      </c>
      <c r="AN14" s="107">
        <v>0</v>
      </c>
      <c r="AO14" s="107">
        <v>0.39</v>
      </c>
      <c r="AP14" s="107">
        <v>0</v>
      </c>
      <c r="AR14" s="109">
        <f t="shared" si="0"/>
        <v>0</v>
      </c>
      <c r="AS14" s="109">
        <f t="shared" si="1"/>
        <v>0</v>
      </c>
      <c r="AT14" s="109">
        <f aca="true" t="shared" si="8" ref="AT14:AW14">AL14+AC14-X14</f>
        <v>0</v>
      </c>
      <c r="AU14" s="109">
        <f t="shared" si="8"/>
        <v>0</v>
      </c>
      <c r="AV14" s="109">
        <f t="shared" si="8"/>
        <v>0</v>
      </c>
      <c r="AW14" s="109">
        <f t="shared" si="8"/>
        <v>0</v>
      </c>
      <c r="AX14" s="109">
        <f t="shared" si="3"/>
        <v>0</v>
      </c>
    </row>
    <row r="15" spans="1:50" s="59" customFormat="1" ht="21" customHeight="1">
      <c r="A15" s="69" t="s">
        <v>94</v>
      </c>
      <c r="B15" s="80">
        <v>126</v>
      </c>
      <c r="C15" s="80">
        <v>243</v>
      </c>
      <c r="D15" s="80">
        <v>36</v>
      </c>
      <c r="E15" s="80">
        <v>62</v>
      </c>
      <c r="F15" s="80">
        <v>93</v>
      </c>
      <c r="G15" s="80">
        <v>37</v>
      </c>
      <c r="H15" s="80">
        <v>39</v>
      </c>
      <c r="I15" s="81">
        <v>107</v>
      </c>
      <c r="J15" s="80">
        <v>29</v>
      </c>
      <c r="K15" s="80">
        <v>59</v>
      </c>
      <c r="L15" s="80">
        <v>65</v>
      </c>
      <c r="M15" s="80">
        <v>90</v>
      </c>
      <c r="N15" s="80">
        <v>53</v>
      </c>
      <c r="O15" s="80">
        <v>156</v>
      </c>
      <c r="P15" s="80"/>
      <c r="Q15" s="80"/>
      <c r="R15" s="80">
        <v>34</v>
      </c>
      <c r="S15" s="80"/>
      <c r="T15" s="80">
        <v>1</v>
      </c>
      <c r="U15" s="80">
        <v>1</v>
      </c>
      <c r="V15" s="80"/>
      <c r="W15" s="80"/>
      <c r="X15" s="96">
        <v>78.9088</v>
      </c>
      <c r="Y15" s="96">
        <v>78.6488</v>
      </c>
      <c r="Z15" s="96">
        <v>0</v>
      </c>
      <c r="AA15" s="96">
        <v>0.26</v>
      </c>
      <c r="AB15" s="96">
        <v>0</v>
      </c>
      <c r="AC15" s="96">
        <v>11.1603</v>
      </c>
      <c r="AD15" s="96">
        <v>11.1203</v>
      </c>
      <c r="AE15" s="96">
        <v>0</v>
      </c>
      <c r="AF15" s="96">
        <v>0.04</v>
      </c>
      <c r="AG15" s="96">
        <v>0</v>
      </c>
      <c r="AH15" s="96">
        <v>457.63</v>
      </c>
      <c r="AJ15" s="106">
        <v>125</v>
      </c>
      <c r="AK15" s="106">
        <v>242</v>
      </c>
      <c r="AL15" s="107">
        <v>67.7485</v>
      </c>
      <c r="AM15" s="107">
        <v>67.5285</v>
      </c>
      <c r="AN15" s="107">
        <v>0</v>
      </c>
      <c r="AO15" s="107">
        <v>0.22</v>
      </c>
      <c r="AP15" s="107">
        <v>0</v>
      </c>
      <c r="AR15" s="109">
        <f t="shared" si="0"/>
        <v>0</v>
      </c>
      <c r="AS15" s="109">
        <f t="shared" si="1"/>
        <v>0</v>
      </c>
      <c r="AT15" s="109">
        <f aca="true" t="shared" si="9" ref="AT15:AW15">AL15+AC15-X15</f>
        <v>0</v>
      </c>
      <c r="AU15" s="109">
        <f t="shared" si="9"/>
        <v>0</v>
      </c>
      <c r="AV15" s="109">
        <f t="shared" si="9"/>
        <v>0</v>
      </c>
      <c r="AW15" s="109">
        <f t="shared" si="9"/>
        <v>0</v>
      </c>
      <c r="AX15" s="109">
        <f t="shared" si="3"/>
        <v>0</v>
      </c>
    </row>
    <row r="16" spans="1:50" s="59" customFormat="1" ht="21" customHeight="1">
      <c r="A16" s="69" t="s">
        <v>95</v>
      </c>
      <c r="B16" s="80">
        <v>380</v>
      </c>
      <c r="C16" s="80">
        <v>724</v>
      </c>
      <c r="D16" s="80">
        <v>85</v>
      </c>
      <c r="E16" s="81">
        <v>186</v>
      </c>
      <c r="F16" s="80">
        <v>268</v>
      </c>
      <c r="G16" s="80">
        <v>107</v>
      </c>
      <c r="H16" s="80">
        <v>195</v>
      </c>
      <c r="I16" s="81">
        <v>292</v>
      </c>
      <c r="J16" s="80">
        <v>98</v>
      </c>
      <c r="K16" s="80">
        <v>128</v>
      </c>
      <c r="L16" s="80">
        <v>184</v>
      </c>
      <c r="M16" s="80">
        <v>314</v>
      </c>
      <c r="N16" s="80">
        <v>120</v>
      </c>
      <c r="O16" s="80">
        <v>446</v>
      </c>
      <c r="P16" s="80"/>
      <c r="Q16" s="80"/>
      <c r="R16" s="80">
        <v>158</v>
      </c>
      <c r="S16" s="80"/>
      <c r="T16" s="80">
        <v>6</v>
      </c>
      <c r="U16" s="80">
        <v>10</v>
      </c>
      <c r="V16" s="80">
        <v>6</v>
      </c>
      <c r="W16" s="80">
        <v>17</v>
      </c>
      <c r="X16" s="96">
        <v>229.7353</v>
      </c>
      <c r="Y16" s="96">
        <v>228.8553</v>
      </c>
      <c r="Z16" s="96"/>
      <c r="AA16" s="96">
        <v>0.88</v>
      </c>
      <c r="AB16" s="96"/>
      <c r="AC16" s="96">
        <v>32.2083</v>
      </c>
      <c r="AD16" s="96">
        <v>32.0883</v>
      </c>
      <c r="AE16" s="96"/>
      <c r="AF16" s="96">
        <v>0.12</v>
      </c>
      <c r="AG16" s="96"/>
      <c r="AH16" s="96">
        <v>444.86</v>
      </c>
      <c r="AJ16" s="106">
        <v>380</v>
      </c>
      <c r="AK16" s="106">
        <v>731</v>
      </c>
      <c r="AL16" s="107">
        <v>197.527</v>
      </c>
      <c r="AM16" s="107">
        <v>196.767</v>
      </c>
      <c r="AN16" s="107"/>
      <c r="AO16" s="107">
        <v>0.76</v>
      </c>
      <c r="AP16" s="107"/>
      <c r="AR16" s="109">
        <f t="shared" si="0"/>
        <v>0</v>
      </c>
      <c r="AS16" s="109">
        <f t="shared" si="1"/>
        <v>0</v>
      </c>
      <c r="AT16" s="109">
        <f aca="true" t="shared" si="10" ref="AT16:AW16">AL16+AC16-X16</f>
        <v>0</v>
      </c>
      <c r="AU16" s="109">
        <f t="shared" si="10"/>
        <v>0</v>
      </c>
      <c r="AV16" s="109">
        <f t="shared" si="10"/>
        <v>0</v>
      </c>
      <c r="AW16" s="109">
        <f t="shared" si="10"/>
        <v>0</v>
      </c>
      <c r="AX16" s="109">
        <f t="shared" si="3"/>
        <v>0</v>
      </c>
    </row>
    <row r="17" spans="1:50" s="59" customFormat="1" ht="21" customHeight="1">
      <c r="A17" s="69" t="s">
        <v>87</v>
      </c>
      <c r="B17" s="82">
        <v>399</v>
      </c>
      <c r="C17" s="82">
        <v>834</v>
      </c>
      <c r="D17" s="82">
        <v>77</v>
      </c>
      <c r="E17" s="81">
        <v>159</v>
      </c>
      <c r="F17" s="82">
        <v>320</v>
      </c>
      <c r="G17" s="82">
        <v>129</v>
      </c>
      <c r="H17" s="82">
        <v>205</v>
      </c>
      <c r="I17" s="81">
        <v>288</v>
      </c>
      <c r="J17" s="82">
        <v>147</v>
      </c>
      <c r="K17" s="82">
        <v>173</v>
      </c>
      <c r="L17" s="82">
        <v>185</v>
      </c>
      <c r="M17" s="82">
        <v>329</v>
      </c>
      <c r="N17" s="82">
        <v>191</v>
      </c>
      <c r="O17" s="82">
        <v>452</v>
      </c>
      <c r="P17" s="82"/>
      <c r="Q17" s="82"/>
      <c r="R17" s="82">
        <v>191</v>
      </c>
      <c r="S17" s="82"/>
      <c r="T17" s="82">
        <v>1</v>
      </c>
      <c r="U17" s="82">
        <v>3</v>
      </c>
      <c r="V17" s="81">
        <v>1</v>
      </c>
      <c r="W17" s="81">
        <v>4</v>
      </c>
      <c r="X17" s="97">
        <v>257.3699</v>
      </c>
      <c r="Y17" s="97">
        <v>256.3899</v>
      </c>
      <c r="Z17" s="97"/>
      <c r="AA17" s="97">
        <v>0.98</v>
      </c>
      <c r="AB17" s="97"/>
      <c r="AC17" s="97">
        <v>38.0944</v>
      </c>
      <c r="AD17" s="97">
        <v>37.9444</v>
      </c>
      <c r="AE17" s="97"/>
      <c r="AF17" s="97">
        <v>0.15</v>
      </c>
      <c r="AG17" s="96"/>
      <c r="AH17" s="96">
        <v>456.76</v>
      </c>
      <c r="AJ17" s="106">
        <v>399</v>
      </c>
      <c r="AK17" s="106">
        <v>835</v>
      </c>
      <c r="AL17" s="107">
        <v>219.2755</v>
      </c>
      <c r="AM17" s="107">
        <v>218.4455</v>
      </c>
      <c r="AN17" s="107"/>
      <c r="AO17" s="107">
        <v>0.83</v>
      </c>
      <c r="AP17" s="107"/>
      <c r="AR17" s="109">
        <f t="shared" si="0"/>
        <v>0</v>
      </c>
      <c r="AS17" s="109">
        <f t="shared" si="1"/>
        <v>0</v>
      </c>
      <c r="AT17" s="109">
        <f aca="true" t="shared" si="11" ref="AT17:AW17">AL17+AC17-X17</f>
        <v>0</v>
      </c>
      <c r="AU17" s="109">
        <f t="shared" si="11"/>
        <v>0</v>
      </c>
      <c r="AV17" s="109">
        <f t="shared" si="11"/>
        <v>0</v>
      </c>
      <c r="AW17" s="109">
        <f t="shared" si="11"/>
        <v>0</v>
      </c>
      <c r="AX17" s="109">
        <f t="shared" si="3"/>
        <v>0</v>
      </c>
    </row>
    <row r="18" spans="1:50" s="59" customFormat="1" ht="21" customHeight="1">
      <c r="A18" s="69" t="s">
        <v>96</v>
      </c>
      <c r="B18" s="80">
        <v>349</v>
      </c>
      <c r="C18" s="80">
        <v>653</v>
      </c>
      <c r="D18" s="80">
        <v>43</v>
      </c>
      <c r="E18" s="80">
        <v>94</v>
      </c>
      <c r="F18" s="80">
        <v>274</v>
      </c>
      <c r="G18" s="80">
        <v>126</v>
      </c>
      <c r="H18" s="80">
        <v>145</v>
      </c>
      <c r="I18" s="81">
        <v>293</v>
      </c>
      <c r="J18" s="80">
        <v>138</v>
      </c>
      <c r="K18" s="80">
        <v>233</v>
      </c>
      <c r="L18" s="80">
        <v>40</v>
      </c>
      <c r="M18" s="80">
        <v>242</v>
      </c>
      <c r="N18" s="80">
        <v>32</v>
      </c>
      <c r="O18" s="80">
        <v>275</v>
      </c>
      <c r="P18" s="80"/>
      <c r="Q18" s="80"/>
      <c r="R18" s="80">
        <v>83</v>
      </c>
      <c r="S18" s="80">
        <v>263</v>
      </c>
      <c r="T18" s="80">
        <v>1</v>
      </c>
      <c r="U18" s="80">
        <v>1</v>
      </c>
      <c r="V18" s="80">
        <v>2</v>
      </c>
      <c r="W18" s="80">
        <v>3</v>
      </c>
      <c r="X18" s="96">
        <v>197.3773</v>
      </c>
      <c r="Y18" s="96">
        <v>196.4273</v>
      </c>
      <c r="Z18" s="96"/>
      <c r="AA18" s="96">
        <v>0.95</v>
      </c>
      <c r="AB18" s="96"/>
      <c r="AC18" s="96">
        <v>28.9523</v>
      </c>
      <c r="AD18" s="96">
        <v>28.8123</v>
      </c>
      <c r="AE18" s="96"/>
      <c r="AF18" s="96">
        <v>0.14</v>
      </c>
      <c r="AG18" s="96"/>
      <c r="AH18" s="96">
        <v>441.34</v>
      </c>
      <c r="AJ18" s="106">
        <v>350</v>
      </c>
      <c r="AK18" s="106">
        <v>655</v>
      </c>
      <c r="AL18" s="107">
        <v>168.425</v>
      </c>
      <c r="AM18" s="107">
        <v>167.615</v>
      </c>
      <c r="AN18" s="107"/>
      <c r="AO18" s="107">
        <v>0.81</v>
      </c>
      <c r="AP18" s="107"/>
      <c r="AR18" s="109">
        <f t="shared" si="0"/>
        <v>0</v>
      </c>
      <c r="AS18" s="109">
        <f t="shared" si="1"/>
        <v>0</v>
      </c>
      <c r="AT18" s="109">
        <f aca="true" t="shared" si="12" ref="AT18:AW18">AL18+AC18-X18</f>
        <v>0</v>
      </c>
      <c r="AU18" s="109">
        <f t="shared" si="12"/>
        <v>0</v>
      </c>
      <c r="AV18" s="109">
        <f t="shared" si="12"/>
        <v>0</v>
      </c>
      <c r="AW18" s="109">
        <f t="shared" si="12"/>
        <v>0</v>
      </c>
      <c r="AX18" s="109">
        <f t="shared" si="3"/>
        <v>0</v>
      </c>
    </row>
    <row r="19" spans="1:50" s="59" customFormat="1" ht="21" customHeight="1">
      <c r="A19" s="69" t="s">
        <v>88</v>
      </c>
      <c r="B19" s="80">
        <v>549</v>
      </c>
      <c r="C19" s="80">
        <v>1098</v>
      </c>
      <c r="D19" s="80">
        <v>84</v>
      </c>
      <c r="E19" s="81">
        <v>180</v>
      </c>
      <c r="F19" s="80">
        <v>471</v>
      </c>
      <c r="G19" s="80">
        <v>163</v>
      </c>
      <c r="H19" s="80">
        <v>301</v>
      </c>
      <c r="I19" s="81">
        <v>398</v>
      </c>
      <c r="J19" s="80">
        <v>244</v>
      </c>
      <c r="K19" s="80">
        <v>182</v>
      </c>
      <c r="L19" s="80">
        <v>55</v>
      </c>
      <c r="M19" s="80">
        <v>617</v>
      </c>
      <c r="N19" s="80">
        <v>280</v>
      </c>
      <c r="O19" s="80">
        <v>526</v>
      </c>
      <c r="P19" s="80">
        <v>0</v>
      </c>
      <c r="Q19" s="80">
        <v>0</v>
      </c>
      <c r="R19" s="80">
        <v>243</v>
      </c>
      <c r="S19" s="80">
        <v>49</v>
      </c>
      <c r="T19" s="80">
        <v>3</v>
      </c>
      <c r="U19" s="80">
        <v>9</v>
      </c>
      <c r="V19" s="80">
        <v>1</v>
      </c>
      <c r="W19" s="80">
        <v>2</v>
      </c>
      <c r="X19" s="96">
        <v>356.4829</v>
      </c>
      <c r="Y19" s="96">
        <v>354.8129</v>
      </c>
      <c r="Z19" s="96">
        <v>0</v>
      </c>
      <c r="AA19" s="96">
        <v>1.67</v>
      </c>
      <c r="AB19" s="96">
        <v>0</v>
      </c>
      <c r="AC19" s="96">
        <v>51.3762</v>
      </c>
      <c r="AD19" s="96">
        <v>51.1162</v>
      </c>
      <c r="AE19" s="96">
        <v>0</v>
      </c>
      <c r="AF19" s="96">
        <v>0.26</v>
      </c>
      <c r="AG19" s="96">
        <v>0</v>
      </c>
      <c r="AH19" s="96"/>
      <c r="AJ19" s="106">
        <v>547</v>
      </c>
      <c r="AK19" s="106">
        <v>1091</v>
      </c>
      <c r="AL19" s="107">
        <v>305.1067</v>
      </c>
      <c r="AM19" s="107">
        <v>303.6967</v>
      </c>
      <c r="AN19" s="107">
        <v>0</v>
      </c>
      <c r="AO19" s="107">
        <v>1.41</v>
      </c>
      <c r="AP19" s="107">
        <v>0</v>
      </c>
      <c r="AR19" s="109">
        <f t="shared" si="0"/>
        <v>0</v>
      </c>
      <c r="AS19" s="109">
        <f t="shared" si="1"/>
        <v>0</v>
      </c>
      <c r="AT19" s="109">
        <f aca="true" t="shared" si="13" ref="AT19:AW19">AL19+AC19-X19</f>
        <v>0</v>
      </c>
      <c r="AU19" s="109">
        <f t="shared" si="13"/>
        <v>0</v>
      </c>
      <c r="AV19" s="109">
        <f t="shared" si="13"/>
        <v>0</v>
      </c>
      <c r="AW19" s="109">
        <f t="shared" si="13"/>
        <v>0</v>
      </c>
      <c r="AX19" s="109">
        <f t="shared" si="3"/>
        <v>0</v>
      </c>
    </row>
    <row r="20" spans="1:50" s="59" customFormat="1" ht="21" customHeight="1">
      <c r="A20" s="69" t="s">
        <v>97</v>
      </c>
      <c r="B20" s="80">
        <v>213</v>
      </c>
      <c r="C20" s="80">
        <v>369</v>
      </c>
      <c r="D20" s="80">
        <v>60</v>
      </c>
      <c r="E20" s="80">
        <v>118</v>
      </c>
      <c r="F20" s="80">
        <v>140</v>
      </c>
      <c r="G20" s="80">
        <v>65</v>
      </c>
      <c r="H20" s="80">
        <v>86</v>
      </c>
      <c r="I20" s="81">
        <v>167</v>
      </c>
      <c r="J20" s="80">
        <v>45</v>
      </c>
      <c r="K20" s="80">
        <v>62</v>
      </c>
      <c r="L20" s="80">
        <v>106</v>
      </c>
      <c r="M20" s="80">
        <v>156</v>
      </c>
      <c r="N20" s="80">
        <v>70</v>
      </c>
      <c r="O20" s="80">
        <v>213</v>
      </c>
      <c r="P20" s="80">
        <v>0</v>
      </c>
      <c r="Q20" s="80">
        <v>0</v>
      </c>
      <c r="R20" s="80">
        <v>86</v>
      </c>
      <c r="S20" s="80">
        <v>0</v>
      </c>
      <c r="T20" s="80">
        <v>2</v>
      </c>
      <c r="U20" s="80">
        <v>5</v>
      </c>
      <c r="V20" s="80">
        <v>2</v>
      </c>
      <c r="W20" s="80">
        <v>9</v>
      </c>
      <c r="X20" s="96">
        <v>119.5488</v>
      </c>
      <c r="Y20" s="96">
        <v>118.9788</v>
      </c>
      <c r="Z20" s="96"/>
      <c r="AA20" s="96">
        <v>0.5700000000000001</v>
      </c>
      <c r="AB20" s="96"/>
      <c r="AC20" s="96">
        <v>16.7355</v>
      </c>
      <c r="AD20" s="96">
        <v>16.6755</v>
      </c>
      <c r="AE20" s="96"/>
      <c r="AF20" s="96">
        <v>0.06</v>
      </c>
      <c r="AG20" s="96"/>
      <c r="AH20" s="96"/>
      <c r="AJ20" s="108">
        <v>213</v>
      </c>
      <c r="AK20" s="108">
        <v>373</v>
      </c>
      <c r="AL20" s="107">
        <v>102.8133</v>
      </c>
      <c r="AM20" s="107">
        <v>102.30330000000001</v>
      </c>
      <c r="AN20" s="107"/>
      <c r="AO20" s="107">
        <v>0.51</v>
      </c>
      <c r="AP20" s="107"/>
      <c r="AR20" s="109">
        <f t="shared" si="0"/>
        <v>0</v>
      </c>
      <c r="AS20" s="109">
        <f t="shared" si="1"/>
        <v>0</v>
      </c>
      <c r="AT20" s="109">
        <f aca="true" t="shared" si="14" ref="AT20:AW20">AL20+AC20-X20</f>
        <v>0</v>
      </c>
      <c r="AU20" s="109">
        <f t="shared" si="14"/>
        <v>0</v>
      </c>
      <c r="AV20" s="109">
        <f t="shared" si="14"/>
        <v>0</v>
      </c>
      <c r="AW20" s="109">
        <f t="shared" si="14"/>
        <v>0</v>
      </c>
      <c r="AX20" s="109">
        <f t="shared" si="3"/>
        <v>0</v>
      </c>
    </row>
    <row r="21" spans="1:50" s="59" customFormat="1" ht="21" customHeight="1">
      <c r="A21" s="69" t="s">
        <v>98</v>
      </c>
      <c r="B21" s="80">
        <v>125</v>
      </c>
      <c r="C21" s="80">
        <v>247</v>
      </c>
      <c r="D21" s="80">
        <v>14</v>
      </c>
      <c r="E21" s="80">
        <v>44</v>
      </c>
      <c r="F21" s="80">
        <v>107</v>
      </c>
      <c r="G21" s="80">
        <v>44</v>
      </c>
      <c r="H21" s="80">
        <v>67</v>
      </c>
      <c r="I21" s="80">
        <v>99</v>
      </c>
      <c r="J21" s="80">
        <v>39</v>
      </c>
      <c r="K21" s="80">
        <v>51</v>
      </c>
      <c r="L21" s="80">
        <v>32</v>
      </c>
      <c r="M21" s="80">
        <v>125</v>
      </c>
      <c r="N21" s="80">
        <v>34</v>
      </c>
      <c r="O21" s="80">
        <v>141</v>
      </c>
      <c r="P21" s="80"/>
      <c r="Q21" s="80"/>
      <c r="R21" s="80">
        <v>62</v>
      </c>
      <c r="S21" s="80">
        <v>10</v>
      </c>
      <c r="T21" s="80"/>
      <c r="U21" s="80"/>
      <c r="V21" s="80">
        <v>0</v>
      </c>
      <c r="W21" s="80">
        <v>1</v>
      </c>
      <c r="X21" s="96">
        <v>78.5035</v>
      </c>
      <c r="Y21" s="96">
        <v>78.0435</v>
      </c>
      <c r="Z21" s="96">
        <v>0</v>
      </c>
      <c r="AA21" s="96">
        <v>0.46</v>
      </c>
      <c r="AB21" s="96">
        <v>0</v>
      </c>
      <c r="AC21" s="96">
        <v>11.2953</v>
      </c>
      <c r="AD21" s="96">
        <v>11.2253</v>
      </c>
      <c r="AE21" s="96">
        <v>0</v>
      </c>
      <c r="AF21" s="96">
        <v>0.07</v>
      </c>
      <c r="AG21" s="96">
        <v>0</v>
      </c>
      <c r="AH21" s="96">
        <v>454.5</v>
      </c>
      <c r="AJ21" s="106">
        <v>125</v>
      </c>
      <c r="AK21" s="106">
        <v>248</v>
      </c>
      <c r="AL21" s="107">
        <v>67.2082</v>
      </c>
      <c r="AM21" s="107">
        <v>66.8182</v>
      </c>
      <c r="AN21" s="107">
        <v>0</v>
      </c>
      <c r="AO21" s="107">
        <v>0.39</v>
      </c>
      <c r="AP21" s="107">
        <v>0</v>
      </c>
      <c r="AR21" s="109">
        <f t="shared" si="0"/>
        <v>0</v>
      </c>
      <c r="AS21" s="109">
        <f t="shared" si="1"/>
        <v>0</v>
      </c>
      <c r="AT21" s="109">
        <f aca="true" t="shared" si="15" ref="AT21:AW21">AL21+AC21-X21</f>
        <v>0</v>
      </c>
      <c r="AU21" s="109">
        <f t="shared" si="15"/>
        <v>0</v>
      </c>
      <c r="AV21" s="109">
        <f t="shared" si="15"/>
        <v>0</v>
      </c>
      <c r="AW21" s="109">
        <f t="shared" si="15"/>
        <v>0</v>
      </c>
      <c r="AX21" s="109">
        <f t="shared" si="3"/>
        <v>0</v>
      </c>
    </row>
    <row r="22" spans="1:50" s="59" customFormat="1" ht="21" customHeight="1">
      <c r="A22" s="69" t="s">
        <v>89</v>
      </c>
      <c r="B22" s="80">
        <v>251</v>
      </c>
      <c r="C22" s="80">
        <v>456</v>
      </c>
      <c r="D22" s="80">
        <v>53</v>
      </c>
      <c r="E22" s="81">
        <v>89</v>
      </c>
      <c r="F22" s="80">
        <v>180</v>
      </c>
      <c r="G22" s="80">
        <v>65</v>
      </c>
      <c r="H22" s="80">
        <v>85</v>
      </c>
      <c r="I22" s="80">
        <v>192</v>
      </c>
      <c r="J22" s="80">
        <v>59</v>
      </c>
      <c r="K22" s="80">
        <v>78</v>
      </c>
      <c r="L22" s="80">
        <v>139</v>
      </c>
      <c r="M22" s="80">
        <v>180</v>
      </c>
      <c r="N22" s="80">
        <v>90</v>
      </c>
      <c r="O22" s="80">
        <v>226</v>
      </c>
      <c r="P22" s="80"/>
      <c r="Q22" s="80"/>
      <c r="R22" s="80">
        <v>120</v>
      </c>
      <c r="S22" s="80">
        <v>20</v>
      </c>
      <c r="T22" s="80">
        <v>2</v>
      </c>
      <c r="U22" s="80">
        <v>4</v>
      </c>
      <c r="V22" s="80">
        <v>2</v>
      </c>
      <c r="W22" s="80">
        <v>4</v>
      </c>
      <c r="X22" s="96">
        <v>152.4176</v>
      </c>
      <c r="Y22" s="96">
        <v>151.78760000000003</v>
      </c>
      <c r="Z22" s="96"/>
      <c r="AA22" s="96">
        <v>0.6299999999999999</v>
      </c>
      <c r="AB22" s="96"/>
      <c r="AC22" s="96">
        <v>21.4667</v>
      </c>
      <c r="AD22" s="96">
        <v>21.3767</v>
      </c>
      <c r="AE22" s="96"/>
      <c r="AF22" s="96">
        <v>0.09</v>
      </c>
      <c r="AG22" s="96"/>
      <c r="AH22" s="96"/>
      <c r="AJ22" s="106">
        <v>251</v>
      </c>
      <c r="AK22" s="106">
        <v>456</v>
      </c>
      <c r="AL22" s="107">
        <v>130.9509</v>
      </c>
      <c r="AM22" s="107">
        <v>130.41090000000003</v>
      </c>
      <c r="AN22" s="107"/>
      <c r="AO22" s="107">
        <v>0.5399999999999999</v>
      </c>
      <c r="AP22" s="107"/>
      <c r="AR22" s="109">
        <f t="shared" si="0"/>
        <v>0</v>
      </c>
      <c r="AS22" s="109">
        <f t="shared" si="1"/>
        <v>0</v>
      </c>
      <c r="AT22" s="109">
        <f aca="true" t="shared" si="16" ref="AT22:AW22">AL22+AC22-X22</f>
        <v>0</v>
      </c>
      <c r="AU22" s="109">
        <f t="shared" si="16"/>
        <v>0</v>
      </c>
      <c r="AV22" s="109">
        <f t="shared" si="16"/>
        <v>0</v>
      </c>
      <c r="AW22" s="109">
        <f t="shared" si="16"/>
        <v>0</v>
      </c>
      <c r="AX22" s="109">
        <f t="shared" si="3"/>
        <v>0</v>
      </c>
    </row>
    <row r="23" spans="1:50" s="59" customFormat="1" ht="21" customHeight="1">
      <c r="A23" s="69" t="s">
        <v>90</v>
      </c>
      <c r="B23" s="80">
        <v>2</v>
      </c>
      <c r="C23" s="80">
        <v>3</v>
      </c>
      <c r="D23" s="80">
        <v>0</v>
      </c>
      <c r="E23" s="80">
        <v>0</v>
      </c>
      <c r="F23" s="80">
        <v>2</v>
      </c>
      <c r="G23" s="80">
        <v>1</v>
      </c>
      <c r="H23" s="80">
        <v>1</v>
      </c>
      <c r="I23" s="80">
        <v>1</v>
      </c>
      <c r="J23" s="80">
        <v>0</v>
      </c>
      <c r="K23" s="80">
        <v>1</v>
      </c>
      <c r="L23" s="80">
        <v>1</v>
      </c>
      <c r="M23" s="80">
        <v>1</v>
      </c>
      <c r="N23" s="80">
        <v>0</v>
      </c>
      <c r="O23" s="80">
        <v>1</v>
      </c>
      <c r="P23" s="81">
        <v>0</v>
      </c>
      <c r="Q23" s="80">
        <v>0</v>
      </c>
      <c r="R23" s="80">
        <v>1</v>
      </c>
      <c r="S23" s="81">
        <v>1</v>
      </c>
      <c r="T23" s="80">
        <v>0</v>
      </c>
      <c r="U23" s="80">
        <v>0</v>
      </c>
      <c r="V23" s="80">
        <v>0</v>
      </c>
      <c r="W23" s="80">
        <v>0</v>
      </c>
      <c r="X23" s="96">
        <v>0.9909</v>
      </c>
      <c r="Y23" s="96">
        <v>0.9909</v>
      </c>
      <c r="Z23" s="96"/>
      <c r="AA23" s="96">
        <v>0</v>
      </c>
      <c r="AB23" s="96"/>
      <c r="AC23" s="96">
        <v>0.1521</v>
      </c>
      <c r="AD23" s="96">
        <v>0.1521</v>
      </c>
      <c r="AE23" s="96"/>
      <c r="AF23" s="96">
        <v>0</v>
      </c>
      <c r="AG23" s="96"/>
      <c r="AH23" s="96"/>
      <c r="AJ23" s="106">
        <v>2</v>
      </c>
      <c r="AK23" s="106">
        <v>3</v>
      </c>
      <c r="AL23" s="107">
        <v>0.8388</v>
      </c>
      <c r="AM23" s="107">
        <v>0.8388</v>
      </c>
      <c r="AN23" s="107"/>
      <c r="AO23" s="107">
        <v>0</v>
      </c>
      <c r="AP23" s="107"/>
      <c r="AR23" s="109">
        <f t="shared" si="0"/>
        <v>0</v>
      </c>
      <c r="AS23" s="109">
        <f t="shared" si="1"/>
        <v>0</v>
      </c>
      <c r="AT23" s="109">
        <f aca="true" t="shared" si="17" ref="AT23:AW23">AL23+AC23-X23</f>
        <v>0</v>
      </c>
      <c r="AU23" s="109">
        <f t="shared" si="17"/>
        <v>0</v>
      </c>
      <c r="AV23" s="109">
        <f t="shared" si="17"/>
        <v>0</v>
      </c>
      <c r="AW23" s="109">
        <f t="shared" si="17"/>
        <v>0</v>
      </c>
      <c r="AX23" s="109">
        <f t="shared" si="3"/>
        <v>0</v>
      </c>
    </row>
    <row r="24" spans="1:50" s="59" customFormat="1" ht="21" customHeight="1">
      <c r="A24" s="69" t="s">
        <v>91</v>
      </c>
      <c r="B24" s="80">
        <f>SUM(B9:B23)</f>
        <v>3564</v>
      </c>
      <c r="C24" s="80">
        <f aca="true" t="shared" si="18" ref="C24:AG24">SUM(C9:C23)</f>
        <v>6817</v>
      </c>
      <c r="D24" s="80">
        <f t="shared" si="18"/>
        <v>679</v>
      </c>
      <c r="E24" s="80">
        <f t="shared" si="18"/>
        <v>1373</v>
      </c>
      <c r="F24" s="80">
        <f t="shared" si="18"/>
        <v>2780</v>
      </c>
      <c r="G24" s="80">
        <f t="shared" si="18"/>
        <v>1200</v>
      </c>
      <c r="H24" s="80">
        <f t="shared" si="18"/>
        <v>1552</v>
      </c>
      <c r="I24" s="80">
        <f t="shared" si="18"/>
        <v>2745</v>
      </c>
      <c r="J24" s="80">
        <f t="shared" si="18"/>
        <v>1119</v>
      </c>
      <c r="K24" s="80">
        <f t="shared" si="18"/>
        <v>1537</v>
      </c>
      <c r="L24" s="80">
        <f t="shared" si="18"/>
        <v>1195</v>
      </c>
      <c r="M24" s="80">
        <f t="shared" si="18"/>
        <v>2966</v>
      </c>
      <c r="N24" s="80">
        <f t="shared" si="18"/>
        <v>1379</v>
      </c>
      <c r="O24" s="80">
        <f t="shared" si="18"/>
        <v>3654</v>
      </c>
      <c r="P24" s="80">
        <f t="shared" si="18"/>
        <v>0</v>
      </c>
      <c r="Q24" s="80">
        <f t="shared" si="18"/>
        <v>0</v>
      </c>
      <c r="R24" s="80">
        <f t="shared" si="18"/>
        <v>1438</v>
      </c>
      <c r="S24" s="80">
        <f t="shared" si="18"/>
        <v>346</v>
      </c>
      <c r="T24" s="80">
        <f t="shared" si="18"/>
        <v>34</v>
      </c>
      <c r="U24" s="80">
        <f t="shared" si="18"/>
        <v>74</v>
      </c>
      <c r="V24" s="80">
        <f t="shared" si="18"/>
        <v>22</v>
      </c>
      <c r="W24" s="80">
        <f t="shared" si="18"/>
        <v>57</v>
      </c>
      <c r="X24" s="96">
        <f t="shared" si="18"/>
        <v>2152.3894999999998</v>
      </c>
      <c r="Y24" s="96">
        <f t="shared" si="18"/>
        <v>2141.6295</v>
      </c>
      <c r="Z24" s="96">
        <f t="shared" si="18"/>
        <v>0</v>
      </c>
      <c r="AA24" s="96">
        <f t="shared" si="18"/>
        <v>10.759999999999998</v>
      </c>
      <c r="AB24" s="96">
        <f t="shared" si="18"/>
        <v>0</v>
      </c>
      <c r="AC24" s="96">
        <f t="shared" si="18"/>
        <v>309.6007</v>
      </c>
      <c r="AD24" s="96">
        <f t="shared" si="18"/>
        <v>308.0707</v>
      </c>
      <c r="AE24" s="96">
        <f t="shared" si="18"/>
        <v>0</v>
      </c>
      <c r="AF24" s="96">
        <f t="shared" si="18"/>
        <v>1.5300000000000005</v>
      </c>
      <c r="AG24" s="96">
        <f t="shared" si="18"/>
        <v>0</v>
      </c>
      <c r="AH24" s="96"/>
      <c r="AJ24" s="80">
        <v>3552</v>
      </c>
      <c r="AK24" s="80">
        <v>6800</v>
      </c>
      <c r="AL24" s="97">
        <v>1842.7888</v>
      </c>
      <c r="AM24" s="97">
        <v>1833.5588</v>
      </c>
      <c r="AN24" s="97">
        <v>0</v>
      </c>
      <c r="AO24" s="97">
        <v>9.23</v>
      </c>
      <c r="AP24" s="97">
        <v>0</v>
      </c>
      <c r="AR24" s="109">
        <f t="shared" si="0"/>
        <v>0</v>
      </c>
      <c r="AS24" s="109">
        <f t="shared" si="1"/>
        <v>0</v>
      </c>
      <c r="AT24" s="109">
        <f aca="true" t="shared" si="19" ref="AT24:AW24">AL24+AC24-X24</f>
        <v>0</v>
      </c>
      <c r="AU24" s="109">
        <f t="shared" si="19"/>
        <v>0</v>
      </c>
      <c r="AV24" s="109">
        <f t="shared" si="19"/>
        <v>0</v>
      </c>
      <c r="AW24" s="109">
        <f t="shared" si="19"/>
        <v>0</v>
      </c>
      <c r="AX24" s="109">
        <f t="shared" si="3"/>
        <v>0</v>
      </c>
    </row>
    <row r="25" spans="1:34" ht="60.75" customHeight="1">
      <c r="A25" s="83" t="s">
        <v>55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</sheetData>
  <sheetProtection/>
  <mergeCells count="32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AM5:AP5"/>
    <mergeCell ref="AU5:AX5"/>
    <mergeCell ref="T6:U6"/>
    <mergeCell ref="V6:W6"/>
    <mergeCell ref="A25:AH25"/>
    <mergeCell ref="A5:A7"/>
    <mergeCell ref="B5:B6"/>
    <mergeCell ref="C5:C6"/>
    <mergeCell ref="X5:X6"/>
    <mergeCell ref="AC5:AC6"/>
    <mergeCell ref="AH5:AH6"/>
    <mergeCell ref="AJ5:AJ6"/>
    <mergeCell ref="AK5:AK6"/>
    <mergeCell ref="AL5:AL6"/>
    <mergeCell ref="AR5:AR6"/>
    <mergeCell ref="AS5:AS6"/>
    <mergeCell ref="AT5:AT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"/>
  <sheetViews>
    <sheetView zoomScaleSheetLayoutView="100" workbookViewId="0" topLeftCell="A1">
      <selection activeCell="S9" sqref="S9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24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58</v>
      </c>
      <c r="B3" s="7" t="s">
        <v>59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1" t="s">
        <v>60</v>
      </c>
      <c r="T3" s="31"/>
      <c r="U3" s="31"/>
      <c r="V3" s="31"/>
      <c r="W3" s="31"/>
      <c r="X3" s="31"/>
      <c r="Y3" s="31"/>
      <c r="Z3" s="31"/>
      <c r="AA3" s="31"/>
      <c r="AB3" s="46" t="s">
        <v>61</v>
      </c>
      <c r="AC3" s="46" t="s">
        <v>62</v>
      </c>
      <c r="AJ3" s="50" t="s">
        <v>62</v>
      </c>
      <c r="AN3" s="3"/>
      <c r="AO3" s="3"/>
      <c r="AP3" s="3"/>
      <c r="AQ3" s="50" t="s">
        <v>62</v>
      </c>
    </row>
    <row r="4" spans="1:43" ht="13.5" customHeight="1">
      <c r="A4" s="7"/>
      <c r="B4" s="7" t="s">
        <v>63</v>
      </c>
      <c r="C4" s="7" t="s">
        <v>64</v>
      </c>
      <c r="D4" s="7"/>
      <c r="E4" s="7"/>
      <c r="F4" s="7"/>
      <c r="G4" s="7"/>
      <c r="H4" s="7"/>
      <c r="I4" s="7" t="s">
        <v>65</v>
      </c>
      <c r="J4" s="7"/>
      <c r="K4" s="7"/>
      <c r="L4" s="7"/>
      <c r="M4" s="7"/>
      <c r="N4" s="7"/>
      <c r="O4" s="7" t="s">
        <v>66</v>
      </c>
      <c r="P4" s="7"/>
      <c r="Q4" s="7"/>
      <c r="R4" s="7"/>
      <c r="S4" s="32" t="s">
        <v>67</v>
      </c>
      <c r="T4" s="33"/>
      <c r="U4" s="33"/>
      <c r="V4" s="33"/>
      <c r="W4" s="34"/>
      <c r="X4" s="32" t="s">
        <v>68</v>
      </c>
      <c r="Y4" s="33"/>
      <c r="Z4" s="33"/>
      <c r="AA4" s="7" t="s">
        <v>69</v>
      </c>
      <c r="AB4" s="46"/>
      <c r="AC4" s="46"/>
      <c r="AE4" s="32" t="s">
        <v>67</v>
      </c>
      <c r="AF4" s="33"/>
      <c r="AG4" s="33"/>
      <c r="AH4" s="33"/>
      <c r="AI4" s="34"/>
      <c r="AJ4" s="50"/>
      <c r="AL4" s="32" t="s">
        <v>67</v>
      </c>
      <c r="AM4" s="33"/>
      <c r="AN4" s="33"/>
      <c r="AO4" s="33"/>
      <c r="AP4" s="34"/>
      <c r="AQ4" s="50"/>
    </row>
    <row r="5" spans="1:43" ht="18.75" customHeight="1">
      <c r="A5" s="7"/>
      <c r="B5" s="7"/>
      <c r="C5" s="7" t="s">
        <v>70</v>
      </c>
      <c r="D5" s="7"/>
      <c r="E5" s="7"/>
      <c r="F5" s="7" t="s">
        <v>71</v>
      </c>
      <c r="G5" s="7"/>
      <c r="H5" s="7"/>
      <c r="I5" s="7" t="s">
        <v>70</v>
      </c>
      <c r="J5" s="7"/>
      <c r="K5" s="7"/>
      <c r="L5" s="7" t="s">
        <v>71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1" t="s">
        <v>63</v>
      </c>
      <c r="T5" s="35" t="s">
        <v>72</v>
      </c>
      <c r="U5" s="35" t="s">
        <v>73</v>
      </c>
      <c r="V5" s="35" t="s">
        <v>74</v>
      </c>
      <c r="W5" s="35" t="s">
        <v>75</v>
      </c>
      <c r="X5" s="35" t="s">
        <v>63</v>
      </c>
      <c r="Y5" s="35" t="s">
        <v>72</v>
      </c>
      <c r="Z5" s="35" t="s">
        <v>73</v>
      </c>
      <c r="AA5" s="7"/>
      <c r="AB5" s="46"/>
      <c r="AC5" s="46"/>
      <c r="AE5" s="31" t="s">
        <v>63</v>
      </c>
      <c r="AF5" s="35" t="s">
        <v>72</v>
      </c>
      <c r="AG5" s="35" t="s">
        <v>73</v>
      </c>
      <c r="AH5" s="35" t="s">
        <v>74</v>
      </c>
      <c r="AI5" s="35" t="s">
        <v>75</v>
      </c>
      <c r="AJ5" s="50"/>
      <c r="AL5" s="31" t="s">
        <v>63</v>
      </c>
      <c r="AM5" s="35" t="s">
        <v>72</v>
      </c>
      <c r="AN5" s="35" t="s">
        <v>73</v>
      </c>
      <c r="AO5" s="35" t="s">
        <v>74</v>
      </c>
      <c r="AP5" s="35" t="s">
        <v>75</v>
      </c>
      <c r="AQ5" s="50"/>
    </row>
    <row r="6" spans="1:43" ht="27" customHeight="1">
      <c r="A6" s="7"/>
      <c r="B6" s="7"/>
      <c r="C6" s="7" t="s">
        <v>76</v>
      </c>
      <c r="D6" s="7" t="s">
        <v>77</v>
      </c>
      <c r="E6" s="7" t="s">
        <v>78</v>
      </c>
      <c r="F6" s="7" t="s">
        <v>76</v>
      </c>
      <c r="G6" s="7" t="s">
        <v>77</v>
      </c>
      <c r="H6" s="7" t="s">
        <v>78</v>
      </c>
      <c r="I6" s="7" t="s">
        <v>76</v>
      </c>
      <c r="J6" s="7" t="s">
        <v>77</v>
      </c>
      <c r="K6" s="7" t="s">
        <v>78</v>
      </c>
      <c r="L6" s="7" t="s">
        <v>76</v>
      </c>
      <c r="M6" s="7" t="s">
        <v>77</v>
      </c>
      <c r="N6" s="7" t="s">
        <v>78</v>
      </c>
      <c r="O6" s="7"/>
      <c r="P6" s="7"/>
      <c r="Q6" s="7"/>
      <c r="R6" s="7"/>
      <c r="S6" s="31"/>
      <c r="T6" s="35"/>
      <c r="U6" s="35"/>
      <c r="V6" s="35"/>
      <c r="W6" s="35"/>
      <c r="X6" s="35"/>
      <c r="Y6" s="35"/>
      <c r="Z6" s="35"/>
      <c r="AA6" s="7"/>
      <c r="AB6" s="46"/>
      <c r="AC6" s="46"/>
      <c r="AE6" s="31"/>
      <c r="AF6" s="35"/>
      <c r="AG6" s="35"/>
      <c r="AH6" s="35"/>
      <c r="AI6" s="35"/>
      <c r="AJ6" s="50"/>
      <c r="AL6" s="31"/>
      <c r="AM6" s="35"/>
      <c r="AN6" s="35"/>
      <c r="AO6" s="35"/>
      <c r="AP6" s="35"/>
      <c r="AQ6" s="50"/>
    </row>
    <row r="7" spans="1:43" ht="38.25" customHeight="1">
      <c r="A7" s="7"/>
      <c r="B7" s="8" t="s">
        <v>40</v>
      </c>
      <c r="C7" s="8" t="s">
        <v>40</v>
      </c>
      <c r="D7" s="8" t="s">
        <v>40</v>
      </c>
      <c r="E7" s="8" t="s">
        <v>40</v>
      </c>
      <c r="F7" s="8" t="s">
        <v>40</v>
      </c>
      <c r="G7" s="8" t="s">
        <v>40</v>
      </c>
      <c r="H7" s="8" t="s">
        <v>40</v>
      </c>
      <c r="I7" s="8" t="s">
        <v>40</v>
      </c>
      <c r="J7" s="8" t="s">
        <v>40</v>
      </c>
      <c r="K7" s="8" t="s">
        <v>40</v>
      </c>
      <c r="L7" s="8" t="s">
        <v>40</v>
      </c>
      <c r="M7" s="8" t="s">
        <v>40</v>
      </c>
      <c r="N7" s="8" t="s">
        <v>40</v>
      </c>
      <c r="O7" s="8" t="s">
        <v>40</v>
      </c>
      <c r="P7" s="8" t="s">
        <v>40</v>
      </c>
      <c r="Q7" s="8" t="s">
        <v>40</v>
      </c>
      <c r="R7" s="8" t="s">
        <v>40</v>
      </c>
      <c r="S7" s="36" t="s">
        <v>41</v>
      </c>
      <c r="T7" s="36" t="s">
        <v>41</v>
      </c>
      <c r="U7" s="36" t="s">
        <v>41</v>
      </c>
      <c r="V7" s="36" t="s">
        <v>41</v>
      </c>
      <c r="W7" s="36" t="s">
        <v>41</v>
      </c>
      <c r="X7" s="36" t="s">
        <v>41</v>
      </c>
      <c r="Y7" s="36" t="s">
        <v>41</v>
      </c>
      <c r="Z7" s="36" t="s">
        <v>41</v>
      </c>
      <c r="AA7" s="8" t="s">
        <v>42</v>
      </c>
      <c r="AB7" s="36" t="s">
        <v>41</v>
      </c>
      <c r="AC7" s="36" t="s">
        <v>41</v>
      </c>
      <c r="AE7" s="36" t="s">
        <v>41</v>
      </c>
      <c r="AF7" s="36" t="s">
        <v>41</v>
      </c>
      <c r="AG7" s="36" t="s">
        <v>41</v>
      </c>
      <c r="AH7" s="36" t="s">
        <v>41</v>
      </c>
      <c r="AI7" s="36" t="s">
        <v>41</v>
      </c>
      <c r="AJ7" s="51" t="s">
        <v>41</v>
      </c>
      <c r="AL7" s="36" t="s">
        <v>41</v>
      </c>
      <c r="AM7" s="36" t="s">
        <v>41</v>
      </c>
      <c r="AN7" s="36" t="s">
        <v>41</v>
      </c>
      <c r="AO7" s="36" t="s">
        <v>41</v>
      </c>
      <c r="AP7" s="36" t="s">
        <v>41</v>
      </c>
      <c r="AQ7" s="51" t="s">
        <v>41</v>
      </c>
    </row>
    <row r="8" spans="1:43" ht="27.75" customHeight="1">
      <c r="A8" s="9" t="s">
        <v>43</v>
      </c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0">
        <v>14</v>
      </c>
      <c r="P8" s="10">
        <v>15</v>
      </c>
      <c r="Q8" s="10">
        <v>16</v>
      </c>
      <c r="R8" s="10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E8" s="11">
        <v>18</v>
      </c>
      <c r="AF8" s="11">
        <v>19</v>
      </c>
      <c r="AG8" s="11">
        <v>20</v>
      </c>
      <c r="AH8" s="11">
        <v>21</v>
      </c>
      <c r="AI8" s="11">
        <v>22</v>
      </c>
      <c r="AJ8" s="52">
        <v>28</v>
      </c>
      <c r="AL8" s="53">
        <v>18</v>
      </c>
      <c r="AM8" s="53">
        <v>19</v>
      </c>
      <c r="AN8" s="53">
        <v>20</v>
      </c>
      <c r="AO8" s="53">
        <v>21</v>
      </c>
      <c r="AP8" s="53">
        <v>22</v>
      </c>
      <c r="AQ8" s="56">
        <v>28</v>
      </c>
    </row>
    <row r="9" spans="1:43" s="1" customFormat="1" ht="30" customHeight="1">
      <c r="A9" s="12" t="s">
        <v>83</v>
      </c>
      <c r="B9" s="13">
        <v>36</v>
      </c>
      <c r="C9" s="14">
        <v>7</v>
      </c>
      <c r="D9" s="14">
        <v>1</v>
      </c>
      <c r="E9" s="14">
        <v>1</v>
      </c>
      <c r="F9" s="14">
        <v>0</v>
      </c>
      <c r="G9" s="14">
        <v>1</v>
      </c>
      <c r="H9" s="14">
        <v>1</v>
      </c>
      <c r="I9" s="14">
        <v>14</v>
      </c>
      <c r="J9" s="14">
        <v>1</v>
      </c>
      <c r="K9" s="14">
        <v>2</v>
      </c>
      <c r="L9" s="14">
        <v>1</v>
      </c>
      <c r="M9" s="14">
        <v>4</v>
      </c>
      <c r="N9" s="14">
        <v>3</v>
      </c>
      <c r="O9" s="14">
        <v>4</v>
      </c>
      <c r="P9" s="14">
        <v>19</v>
      </c>
      <c r="Q9" s="14">
        <v>0</v>
      </c>
      <c r="R9" s="14">
        <v>26</v>
      </c>
      <c r="S9" s="37">
        <v>37.2114</v>
      </c>
      <c r="T9" s="37">
        <v>27.456</v>
      </c>
      <c r="U9" s="37">
        <v>9.7554</v>
      </c>
      <c r="V9" s="37">
        <v>0</v>
      </c>
      <c r="W9" s="37">
        <v>0</v>
      </c>
      <c r="X9" s="37">
        <v>5.2046</v>
      </c>
      <c r="Y9" s="37">
        <v>3.8272</v>
      </c>
      <c r="Z9" s="37">
        <v>1.3774</v>
      </c>
      <c r="AA9" s="37">
        <v>1445.72</v>
      </c>
      <c r="AB9" s="37">
        <v>0</v>
      </c>
      <c r="AC9" s="37">
        <v>0</v>
      </c>
      <c r="AE9" s="47">
        <v>32.0068</v>
      </c>
      <c r="AF9" s="47">
        <v>23.6288</v>
      </c>
      <c r="AG9" s="47">
        <v>8.378</v>
      </c>
      <c r="AH9" s="47">
        <v>0</v>
      </c>
      <c r="AI9" s="47">
        <v>0</v>
      </c>
      <c r="AJ9" s="47"/>
      <c r="AL9" s="54">
        <f aca="true" t="shared" si="0" ref="AL9:AN9">AE9+X9-S9</f>
        <v>0</v>
      </c>
      <c r="AM9" s="54">
        <f t="shared" si="0"/>
        <v>0</v>
      </c>
      <c r="AN9" s="54">
        <f t="shared" si="0"/>
        <v>0</v>
      </c>
      <c r="AO9" s="54"/>
      <c r="AP9" s="54">
        <f aca="true" t="shared" si="1" ref="AP9:AP24">AI9-W9</f>
        <v>0</v>
      </c>
      <c r="AQ9" s="54">
        <f aca="true" t="shared" si="2" ref="AQ9:AQ24">AJ9+AB9-AC9</f>
        <v>0</v>
      </c>
    </row>
    <row r="10" spans="1:43" s="1" customFormat="1" ht="30" customHeight="1">
      <c r="A10" s="12" t="s">
        <v>84</v>
      </c>
      <c r="B10" s="14">
        <v>93</v>
      </c>
      <c r="C10" s="14">
        <v>3</v>
      </c>
      <c r="D10" s="14">
        <v>1</v>
      </c>
      <c r="E10" s="14">
        <v>1</v>
      </c>
      <c r="F10" s="14">
        <v>0</v>
      </c>
      <c r="G10" s="14">
        <v>0</v>
      </c>
      <c r="H10" s="14">
        <v>0</v>
      </c>
      <c r="I10" s="14">
        <v>57</v>
      </c>
      <c r="J10" s="14">
        <v>5</v>
      </c>
      <c r="K10" s="14">
        <v>1</v>
      </c>
      <c r="L10" s="14">
        <v>7</v>
      </c>
      <c r="M10" s="14">
        <v>16</v>
      </c>
      <c r="N10" s="14">
        <v>2</v>
      </c>
      <c r="O10" s="14">
        <v>3</v>
      </c>
      <c r="P10" s="14">
        <v>73</v>
      </c>
      <c r="Q10" s="14">
        <v>0</v>
      </c>
      <c r="R10" s="14">
        <v>38</v>
      </c>
      <c r="S10" s="37">
        <v>88.0139</v>
      </c>
      <c r="T10" s="37">
        <v>68.7232</v>
      </c>
      <c r="U10" s="37">
        <v>19.2907</v>
      </c>
      <c r="V10" s="37"/>
      <c r="W10" s="37"/>
      <c r="X10" s="37">
        <v>12.5582</v>
      </c>
      <c r="Y10" s="37">
        <v>9.8176</v>
      </c>
      <c r="Z10" s="37">
        <v>2.7406</v>
      </c>
      <c r="AA10" s="37"/>
      <c r="AB10" s="37"/>
      <c r="AC10" s="37"/>
      <c r="AE10" s="47">
        <v>75.4557</v>
      </c>
      <c r="AF10" s="47">
        <v>58.9056</v>
      </c>
      <c r="AG10" s="47">
        <v>16.5501</v>
      </c>
      <c r="AH10" s="47"/>
      <c r="AI10" s="47"/>
      <c r="AJ10" s="47"/>
      <c r="AL10" s="54">
        <f aca="true" t="shared" si="3" ref="AL10:AN10">AE10+X10-S10</f>
        <v>0</v>
      </c>
      <c r="AM10" s="54">
        <f t="shared" si="3"/>
        <v>0</v>
      </c>
      <c r="AN10" s="54">
        <f t="shared" si="3"/>
        <v>0</v>
      </c>
      <c r="AO10" s="54"/>
      <c r="AP10" s="54">
        <f t="shared" si="1"/>
        <v>0</v>
      </c>
      <c r="AQ10" s="54">
        <f t="shared" si="2"/>
        <v>0</v>
      </c>
    </row>
    <row r="11" spans="1:43" s="1" customFormat="1" ht="30" customHeight="1">
      <c r="A11" s="12" t="s">
        <v>85</v>
      </c>
      <c r="B11" s="13">
        <v>64</v>
      </c>
      <c r="C11" s="13">
        <v>1</v>
      </c>
      <c r="D11" s="14"/>
      <c r="E11" s="14"/>
      <c r="F11" s="14"/>
      <c r="G11" s="14"/>
      <c r="H11" s="14"/>
      <c r="I11" s="13">
        <v>50</v>
      </c>
      <c r="J11" s="13">
        <v>0</v>
      </c>
      <c r="K11" s="13">
        <v>0</v>
      </c>
      <c r="L11" s="13">
        <v>2</v>
      </c>
      <c r="M11" s="13">
        <v>10</v>
      </c>
      <c r="N11" s="13">
        <v>1</v>
      </c>
      <c r="O11" s="13">
        <v>3</v>
      </c>
      <c r="P11" s="13">
        <v>49</v>
      </c>
      <c r="Q11" s="13">
        <v>0</v>
      </c>
      <c r="R11" s="13">
        <v>28</v>
      </c>
      <c r="S11" s="37">
        <v>57.2274</v>
      </c>
      <c r="T11" s="37">
        <v>45.4272</v>
      </c>
      <c r="U11" s="37">
        <v>11.8002</v>
      </c>
      <c r="V11" s="37">
        <v>0</v>
      </c>
      <c r="W11" s="37">
        <v>0</v>
      </c>
      <c r="X11" s="37">
        <v>8.011</v>
      </c>
      <c r="Y11" s="37">
        <v>6.4064</v>
      </c>
      <c r="Z11" s="37">
        <v>1.6046</v>
      </c>
      <c r="AA11" s="37">
        <v>1251.72</v>
      </c>
      <c r="AB11" s="37">
        <v>0</v>
      </c>
      <c r="AC11" s="37">
        <v>0</v>
      </c>
      <c r="AE11" s="47">
        <v>49.2164</v>
      </c>
      <c r="AF11" s="47">
        <v>39.0208</v>
      </c>
      <c r="AG11" s="47">
        <v>10.1956</v>
      </c>
      <c r="AH11" s="47">
        <v>0</v>
      </c>
      <c r="AI11" s="47">
        <v>0</v>
      </c>
      <c r="AJ11" s="47"/>
      <c r="AL11" s="54">
        <f aca="true" t="shared" si="4" ref="AL11:AN11">AE11+X11-S11</f>
        <v>0</v>
      </c>
      <c r="AM11" s="54">
        <f t="shared" si="4"/>
        <v>0</v>
      </c>
      <c r="AN11" s="54">
        <f t="shared" si="4"/>
        <v>0</v>
      </c>
      <c r="AO11" s="54"/>
      <c r="AP11" s="54">
        <f t="shared" si="1"/>
        <v>0</v>
      </c>
      <c r="AQ11" s="54">
        <f t="shared" si="2"/>
        <v>0</v>
      </c>
    </row>
    <row r="12" spans="1:43" s="1" customFormat="1" ht="30" customHeight="1">
      <c r="A12" s="12" t="s">
        <v>86</v>
      </c>
      <c r="B12" s="14">
        <v>66</v>
      </c>
      <c r="C12" s="14">
        <v>3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31</v>
      </c>
      <c r="J12" s="14">
        <v>0</v>
      </c>
      <c r="K12" s="14">
        <v>8</v>
      </c>
      <c r="L12" s="14">
        <v>5</v>
      </c>
      <c r="M12" s="14">
        <v>15</v>
      </c>
      <c r="N12" s="14">
        <v>3</v>
      </c>
      <c r="O12" s="14">
        <v>0</v>
      </c>
      <c r="P12" s="14">
        <v>42</v>
      </c>
      <c r="Q12" s="14">
        <v>0</v>
      </c>
      <c r="R12" s="14">
        <v>40</v>
      </c>
      <c r="S12" s="37">
        <v>71.1263</v>
      </c>
      <c r="T12" s="37">
        <v>51.7504</v>
      </c>
      <c r="U12" s="37">
        <v>19.3759</v>
      </c>
      <c r="V12" s="37">
        <v>0</v>
      </c>
      <c r="W12" s="37"/>
      <c r="X12" s="37">
        <v>10.044</v>
      </c>
      <c r="Y12" s="37">
        <v>7.488</v>
      </c>
      <c r="Z12" s="37">
        <v>2.556</v>
      </c>
      <c r="AA12" s="37">
        <v>1521.818181818182</v>
      </c>
      <c r="AB12" s="37">
        <v>0</v>
      </c>
      <c r="AC12" s="37">
        <v>0</v>
      </c>
      <c r="AE12" s="47">
        <v>61.0823</v>
      </c>
      <c r="AF12" s="47">
        <v>44.2624</v>
      </c>
      <c r="AG12" s="47">
        <v>16.8199</v>
      </c>
      <c r="AH12" s="47">
        <v>0</v>
      </c>
      <c r="AI12" s="47"/>
      <c r="AJ12" s="47"/>
      <c r="AL12" s="54">
        <f aca="true" t="shared" si="5" ref="AL12:AN12">AE12+X12-S12</f>
        <v>0</v>
      </c>
      <c r="AM12" s="54">
        <f t="shared" si="5"/>
        <v>0</v>
      </c>
      <c r="AN12" s="54">
        <f t="shared" si="5"/>
        <v>0</v>
      </c>
      <c r="AO12" s="54"/>
      <c r="AP12" s="54">
        <f t="shared" si="1"/>
        <v>0</v>
      </c>
      <c r="AQ12" s="54">
        <f t="shared" si="2"/>
        <v>0</v>
      </c>
    </row>
    <row r="13" spans="1:43" s="1" customFormat="1" ht="30" customHeight="1">
      <c r="A13" s="12" t="s">
        <v>92</v>
      </c>
      <c r="B13" s="13">
        <v>72</v>
      </c>
      <c r="C13" s="14"/>
      <c r="D13" s="14"/>
      <c r="E13" s="14"/>
      <c r="F13" s="14"/>
      <c r="G13" s="14"/>
      <c r="H13" s="14"/>
      <c r="I13" s="14">
        <v>43</v>
      </c>
      <c r="J13" s="13">
        <v>9</v>
      </c>
      <c r="K13" s="13">
        <v>3</v>
      </c>
      <c r="L13" s="14">
        <v>1</v>
      </c>
      <c r="M13" s="13">
        <v>16</v>
      </c>
      <c r="N13" s="14"/>
      <c r="O13" s="14">
        <v>5</v>
      </c>
      <c r="P13" s="14">
        <v>44</v>
      </c>
      <c r="Q13" s="13">
        <v>1</v>
      </c>
      <c r="R13" s="14">
        <v>33</v>
      </c>
      <c r="S13" s="37">
        <v>69.1731</v>
      </c>
      <c r="T13" s="37">
        <v>52.6656</v>
      </c>
      <c r="U13" s="37">
        <v>16.5075</v>
      </c>
      <c r="V13" s="37"/>
      <c r="W13" s="37"/>
      <c r="X13" s="37">
        <v>9.6697</v>
      </c>
      <c r="Y13" s="37">
        <v>7.4048</v>
      </c>
      <c r="Z13" s="37">
        <v>2.2649</v>
      </c>
      <c r="AA13" s="37"/>
      <c r="AB13" s="37"/>
      <c r="AC13" s="37"/>
      <c r="AE13" s="47">
        <v>59.5034</v>
      </c>
      <c r="AF13" s="47">
        <v>45.2608</v>
      </c>
      <c r="AG13" s="47">
        <v>14.2426</v>
      </c>
      <c r="AH13" s="47"/>
      <c r="AI13" s="47"/>
      <c r="AJ13" s="47"/>
      <c r="AL13" s="54">
        <f aca="true" t="shared" si="6" ref="AL13:AN13">AE13+X13-S13</f>
        <v>0</v>
      </c>
      <c r="AM13" s="54">
        <f t="shared" si="6"/>
        <v>0</v>
      </c>
      <c r="AN13" s="54">
        <f t="shared" si="6"/>
        <v>0</v>
      </c>
      <c r="AO13" s="54"/>
      <c r="AP13" s="54">
        <f t="shared" si="1"/>
        <v>0</v>
      </c>
      <c r="AQ13" s="54">
        <f t="shared" si="2"/>
        <v>0</v>
      </c>
    </row>
    <row r="14" spans="1:43" s="1" customFormat="1" ht="30" customHeight="1">
      <c r="A14" s="12" t="s">
        <v>93</v>
      </c>
      <c r="B14" s="15">
        <v>57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26</v>
      </c>
      <c r="J14" s="16">
        <v>12</v>
      </c>
      <c r="K14" s="16">
        <v>0</v>
      </c>
      <c r="L14" s="16">
        <v>6</v>
      </c>
      <c r="M14" s="16">
        <v>11</v>
      </c>
      <c r="N14" s="16">
        <v>2</v>
      </c>
      <c r="O14" s="15">
        <v>5</v>
      </c>
      <c r="P14" s="15">
        <v>44</v>
      </c>
      <c r="Q14" s="15">
        <v>1</v>
      </c>
      <c r="R14" s="38">
        <v>25</v>
      </c>
      <c r="S14" s="13">
        <v>57.8172</v>
      </c>
      <c r="T14" s="13">
        <v>43.9296</v>
      </c>
      <c r="U14" s="13">
        <v>13.8876</v>
      </c>
      <c r="V14" s="13">
        <v>0</v>
      </c>
      <c r="W14" s="13">
        <v>0</v>
      </c>
      <c r="X14" s="13">
        <v>8.297</v>
      </c>
      <c r="Y14" s="13">
        <v>6.3232</v>
      </c>
      <c r="Z14" s="13">
        <v>1.9738</v>
      </c>
      <c r="AA14" s="44">
        <v>1455</v>
      </c>
      <c r="AB14" s="13">
        <v>0</v>
      </c>
      <c r="AC14" s="13">
        <v>0</v>
      </c>
      <c r="AE14" s="40">
        <v>49.5202</v>
      </c>
      <c r="AF14" s="40">
        <v>37.6064</v>
      </c>
      <c r="AG14" s="40">
        <v>11.9138</v>
      </c>
      <c r="AH14" s="40">
        <v>0</v>
      </c>
      <c r="AI14" s="40">
        <v>0</v>
      </c>
      <c r="AJ14" s="40"/>
      <c r="AL14" s="54">
        <f aca="true" t="shared" si="7" ref="AL14:AN14">AE14+X14-S14</f>
        <v>0</v>
      </c>
      <c r="AM14" s="54">
        <f t="shared" si="7"/>
        <v>0</v>
      </c>
      <c r="AN14" s="54">
        <f t="shared" si="7"/>
        <v>0</v>
      </c>
      <c r="AO14" s="54"/>
      <c r="AP14" s="54">
        <f t="shared" si="1"/>
        <v>0</v>
      </c>
      <c r="AQ14" s="54">
        <f t="shared" si="2"/>
        <v>0</v>
      </c>
    </row>
    <row r="15" spans="1:43" s="1" customFormat="1" ht="30" customHeight="1">
      <c r="A15" s="12" t="s">
        <v>94</v>
      </c>
      <c r="B15" s="16">
        <v>41</v>
      </c>
      <c r="C15" s="16"/>
      <c r="D15" s="16"/>
      <c r="E15" s="16"/>
      <c r="F15" s="16"/>
      <c r="G15" s="16"/>
      <c r="H15" s="16"/>
      <c r="I15" s="16">
        <v>27</v>
      </c>
      <c r="J15" s="16">
        <v>4</v>
      </c>
      <c r="K15" s="16">
        <v>2</v>
      </c>
      <c r="L15" s="16"/>
      <c r="M15" s="16">
        <v>5</v>
      </c>
      <c r="N15" s="16">
        <v>3</v>
      </c>
      <c r="O15" s="15">
        <v>1</v>
      </c>
      <c r="P15" s="15">
        <v>29</v>
      </c>
      <c r="Q15" s="15"/>
      <c r="R15" s="15">
        <v>18</v>
      </c>
      <c r="S15" s="13">
        <v>36.8038</v>
      </c>
      <c r="T15" s="13">
        <v>27.872</v>
      </c>
      <c r="U15" s="13">
        <v>8.9318</v>
      </c>
      <c r="V15" s="13"/>
      <c r="W15" s="13">
        <v>0</v>
      </c>
      <c r="X15" s="13">
        <v>5.4116</v>
      </c>
      <c r="Y15" s="13">
        <v>4.0768</v>
      </c>
      <c r="Z15" s="13">
        <v>1.3348</v>
      </c>
      <c r="AA15" s="44">
        <v>1254.78</v>
      </c>
      <c r="AB15" s="13"/>
      <c r="AC15" s="13">
        <v>0</v>
      </c>
      <c r="AE15" s="40">
        <v>31.3922</v>
      </c>
      <c r="AF15" s="40">
        <v>23.7952</v>
      </c>
      <c r="AG15" s="40">
        <v>7.597</v>
      </c>
      <c r="AH15" s="40"/>
      <c r="AI15" s="40">
        <v>0</v>
      </c>
      <c r="AJ15" s="40"/>
      <c r="AL15" s="54">
        <f aca="true" t="shared" si="8" ref="AL15:AN15">AE15+X15-S15</f>
        <v>0</v>
      </c>
      <c r="AM15" s="54">
        <f t="shared" si="8"/>
        <v>0</v>
      </c>
      <c r="AN15" s="54">
        <f t="shared" si="8"/>
        <v>0</v>
      </c>
      <c r="AO15" s="54"/>
      <c r="AP15" s="54">
        <f t="shared" si="1"/>
        <v>0</v>
      </c>
      <c r="AQ15" s="54">
        <f t="shared" si="2"/>
        <v>0</v>
      </c>
    </row>
    <row r="16" spans="1:43" s="2" customFormat="1" ht="30" customHeight="1">
      <c r="A16" s="17" t="s">
        <v>95</v>
      </c>
      <c r="B16" s="18">
        <v>54</v>
      </c>
      <c r="C16" s="18"/>
      <c r="D16" s="18"/>
      <c r="E16" s="18"/>
      <c r="F16" s="18"/>
      <c r="G16" s="18"/>
      <c r="H16" s="18"/>
      <c r="I16" s="18">
        <v>28</v>
      </c>
      <c r="J16" s="18"/>
      <c r="K16" s="18"/>
      <c r="L16" s="18">
        <v>7</v>
      </c>
      <c r="M16" s="18">
        <v>16</v>
      </c>
      <c r="N16" s="18">
        <v>3</v>
      </c>
      <c r="O16" s="18"/>
      <c r="P16" s="18">
        <v>42</v>
      </c>
      <c r="Q16" s="18"/>
      <c r="R16" s="18">
        <v>28</v>
      </c>
      <c r="S16" s="39">
        <v>58.2982</v>
      </c>
      <c r="T16" s="39">
        <v>44.5952</v>
      </c>
      <c r="U16" s="39">
        <v>13.703</v>
      </c>
      <c r="V16" s="39"/>
      <c r="W16" s="39"/>
      <c r="X16" s="39">
        <v>8.7292</v>
      </c>
      <c r="Y16" s="39">
        <v>6.656</v>
      </c>
      <c r="Z16" s="39">
        <v>2.0732</v>
      </c>
      <c r="AA16" s="44">
        <v>1616.51</v>
      </c>
      <c r="AB16" s="39"/>
      <c r="AC16" s="39"/>
      <c r="AE16" s="48">
        <v>49.569</v>
      </c>
      <c r="AF16" s="48">
        <v>37.9392</v>
      </c>
      <c r="AG16" s="48">
        <v>11.6298</v>
      </c>
      <c r="AH16" s="48"/>
      <c r="AI16" s="48"/>
      <c r="AJ16" s="48"/>
      <c r="AL16" s="54">
        <f aca="true" t="shared" si="9" ref="AL16:AN16">AE16+X16-S16</f>
        <v>0</v>
      </c>
      <c r="AM16" s="54">
        <f t="shared" si="9"/>
        <v>0</v>
      </c>
      <c r="AN16" s="54">
        <f t="shared" si="9"/>
        <v>0</v>
      </c>
      <c r="AO16" s="57"/>
      <c r="AP16" s="54">
        <f t="shared" si="1"/>
        <v>0</v>
      </c>
      <c r="AQ16" s="54">
        <f t="shared" si="2"/>
        <v>0</v>
      </c>
    </row>
    <row r="17" spans="1:43" s="1" customFormat="1" ht="30" customHeight="1">
      <c r="A17" s="19" t="s">
        <v>87</v>
      </c>
      <c r="B17" s="15">
        <v>56</v>
      </c>
      <c r="C17" s="20">
        <v>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8">
        <v>40</v>
      </c>
      <c r="J17" s="20">
        <v>3</v>
      </c>
      <c r="K17" s="20">
        <v>1</v>
      </c>
      <c r="L17" s="20">
        <v>1</v>
      </c>
      <c r="M17" s="28">
        <v>8</v>
      </c>
      <c r="N17" s="20">
        <v>1</v>
      </c>
      <c r="O17" s="21">
        <v>2</v>
      </c>
      <c r="P17" s="21">
        <v>41</v>
      </c>
      <c r="Q17" s="21">
        <v>0</v>
      </c>
      <c r="R17" s="21">
        <v>28</v>
      </c>
      <c r="S17" s="13">
        <v>48.425</v>
      </c>
      <c r="T17" s="40">
        <v>38.272</v>
      </c>
      <c r="U17" s="40">
        <v>10.153</v>
      </c>
      <c r="V17" s="40">
        <v>0</v>
      </c>
      <c r="W17" s="40">
        <v>0</v>
      </c>
      <c r="X17" s="13">
        <v>6.9609</v>
      </c>
      <c r="Y17" s="40">
        <v>5.4912</v>
      </c>
      <c r="Z17" s="40">
        <v>1.4697</v>
      </c>
      <c r="AA17" s="44">
        <v>1221.82</v>
      </c>
      <c r="AB17" s="13">
        <v>0</v>
      </c>
      <c r="AC17" s="13">
        <v>0</v>
      </c>
      <c r="AE17" s="40">
        <v>41.4641</v>
      </c>
      <c r="AF17" s="40">
        <v>32.7808</v>
      </c>
      <c r="AG17" s="40">
        <v>8.6833</v>
      </c>
      <c r="AH17" s="40">
        <v>0</v>
      </c>
      <c r="AI17" s="40">
        <v>0</v>
      </c>
      <c r="AJ17" s="40"/>
      <c r="AL17" s="54">
        <f aca="true" t="shared" si="10" ref="AL17:AN17">AE17+X17-S17</f>
        <v>0</v>
      </c>
      <c r="AM17" s="54">
        <f t="shared" si="10"/>
        <v>0</v>
      </c>
      <c r="AN17" s="54">
        <f t="shared" si="10"/>
        <v>0</v>
      </c>
      <c r="AO17" s="54"/>
      <c r="AP17" s="54">
        <f t="shared" si="1"/>
        <v>0</v>
      </c>
      <c r="AQ17" s="54">
        <f t="shared" si="2"/>
        <v>0</v>
      </c>
    </row>
    <row r="18" spans="1:43" s="1" customFormat="1" ht="30" customHeight="1">
      <c r="A18" s="12" t="s">
        <v>96</v>
      </c>
      <c r="B18" s="15">
        <v>57</v>
      </c>
      <c r="C18" s="16"/>
      <c r="D18" s="16"/>
      <c r="E18" s="16"/>
      <c r="F18" s="16"/>
      <c r="G18" s="16"/>
      <c r="H18" s="16"/>
      <c r="I18" s="16">
        <v>36</v>
      </c>
      <c r="J18" s="16">
        <v>0</v>
      </c>
      <c r="K18" s="16">
        <v>0</v>
      </c>
      <c r="L18" s="29">
        <v>18</v>
      </c>
      <c r="M18" s="16">
        <v>1</v>
      </c>
      <c r="N18" s="16">
        <v>2</v>
      </c>
      <c r="O18" s="15"/>
      <c r="P18" s="15">
        <v>57</v>
      </c>
      <c r="Q18" s="15"/>
      <c r="R18" s="41">
        <v>17</v>
      </c>
      <c r="S18" s="13">
        <v>51.853</v>
      </c>
      <c r="T18" s="13">
        <v>43.3472</v>
      </c>
      <c r="U18" s="13">
        <v>8.5058</v>
      </c>
      <c r="V18" s="13"/>
      <c r="W18" s="13"/>
      <c r="X18" s="13">
        <v>7.8102</v>
      </c>
      <c r="Y18" s="13">
        <v>6.4896</v>
      </c>
      <c r="Z18" s="13">
        <v>1.3206</v>
      </c>
      <c r="AA18" s="44">
        <v>1370</v>
      </c>
      <c r="AB18" s="13"/>
      <c r="AC18" s="13"/>
      <c r="AE18" s="40">
        <v>44.0428</v>
      </c>
      <c r="AF18" s="40">
        <v>36.8576</v>
      </c>
      <c r="AG18" s="40">
        <v>7.1852</v>
      </c>
      <c r="AH18" s="40"/>
      <c r="AI18" s="40"/>
      <c r="AJ18" s="40"/>
      <c r="AL18" s="54">
        <f aca="true" t="shared" si="11" ref="AL18:AN18">AE18+X18-S18</f>
        <v>0</v>
      </c>
      <c r="AM18" s="54">
        <f t="shared" si="11"/>
        <v>0</v>
      </c>
      <c r="AN18" s="54">
        <f t="shared" si="11"/>
        <v>0</v>
      </c>
      <c r="AO18" s="54"/>
      <c r="AP18" s="54">
        <f t="shared" si="1"/>
        <v>0</v>
      </c>
      <c r="AQ18" s="54">
        <f t="shared" si="2"/>
        <v>0</v>
      </c>
    </row>
    <row r="19" spans="1:43" s="1" customFormat="1" ht="30" customHeight="1">
      <c r="A19" s="19" t="s">
        <v>88</v>
      </c>
      <c r="B19" s="15">
        <v>95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57</v>
      </c>
      <c r="J19" s="16">
        <v>4</v>
      </c>
      <c r="K19" s="16">
        <v>4</v>
      </c>
      <c r="L19" s="16">
        <v>2</v>
      </c>
      <c r="M19" s="16">
        <v>15</v>
      </c>
      <c r="N19" s="16">
        <v>13</v>
      </c>
      <c r="O19" s="30">
        <v>8</v>
      </c>
      <c r="P19" s="30">
        <v>62</v>
      </c>
      <c r="Q19" s="30">
        <v>6</v>
      </c>
      <c r="R19" s="42">
        <v>43</v>
      </c>
      <c r="S19" s="13">
        <v>98.3913</v>
      </c>
      <c r="T19" s="13">
        <v>72.38399999999999</v>
      </c>
      <c r="U19" s="13">
        <v>26.0073</v>
      </c>
      <c r="V19" s="13">
        <v>0</v>
      </c>
      <c r="W19" s="13">
        <v>0</v>
      </c>
      <c r="X19" s="13">
        <v>14.177200000000001</v>
      </c>
      <c r="Y19" s="13">
        <v>10.4</v>
      </c>
      <c r="Z19" s="13">
        <v>3.7772000000000006</v>
      </c>
      <c r="AA19" s="44">
        <v>1492.33</v>
      </c>
      <c r="AB19" s="13">
        <v>0</v>
      </c>
      <c r="AC19" s="13">
        <v>0</v>
      </c>
      <c r="AE19" s="40">
        <v>84.2141</v>
      </c>
      <c r="AF19" s="40">
        <v>61.98399999999999</v>
      </c>
      <c r="AG19" s="40">
        <v>22.2301</v>
      </c>
      <c r="AH19" s="40">
        <v>0</v>
      </c>
      <c r="AI19" s="40">
        <v>0</v>
      </c>
      <c r="AJ19" s="40"/>
      <c r="AL19" s="54">
        <f aca="true" t="shared" si="12" ref="AL19:AN19">AE19+X19-S19</f>
        <v>0</v>
      </c>
      <c r="AM19" s="54">
        <f t="shared" si="12"/>
        <v>0</v>
      </c>
      <c r="AN19" s="54">
        <f t="shared" si="12"/>
        <v>0</v>
      </c>
      <c r="AO19" s="54"/>
      <c r="AP19" s="54">
        <f t="shared" si="1"/>
        <v>0</v>
      </c>
      <c r="AQ19" s="54">
        <f t="shared" si="2"/>
        <v>0</v>
      </c>
    </row>
    <row r="20" spans="1:43" s="1" customFormat="1" ht="30" customHeight="1">
      <c r="A20" s="19" t="s">
        <v>97</v>
      </c>
      <c r="B20" s="21">
        <v>58</v>
      </c>
      <c r="C20" s="20"/>
      <c r="D20" s="20"/>
      <c r="E20" s="20"/>
      <c r="F20" s="20"/>
      <c r="G20" s="20"/>
      <c r="H20" s="20"/>
      <c r="I20" s="20">
        <v>37</v>
      </c>
      <c r="J20" s="20">
        <v>2</v>
      </c>
      <c r="K20" s="20">
        <v>2</v>
      </c>
      <c r="L20" s="20">
        <v>6</v>
      </c>
      <c r="M20" s="20">
        <v>10</v>
      </c>
      <c r="N20" s="20">
        <v>1</v>
      </c>
      <c r="O20" s="21">
        <v>2</v>
      </c>
      <c r="P20" s="21">
        <v>39</v>
      </c>
      <c r="Q20" s="21">
        <v>0</v>
      </c>
      <c r="R20" s="38">
        <v>25</v>
      </c>
      <c r="S20" s="40">
        <v>55.2488</v>
      </c>
      <c r="T20" s="40">
        <v>43.264</v>
      </c>
      <c r="U20" s="40">
        <v>11.9848</v>
      </c>
      <c r="V20" s="13"/>
      <c r="W20" s="13"/>
      <c r="X20" s="40">
        <v>7.944</v>
      </c>
      <c r="Y20" s="13">
        <v>6.24</v>
      </c>
      <c r="Z20" s="40">
        <v>1.704</v>
      </c>
      <c r="AA20" s="44"/>
      <c r="AB20" s="13"/>
      <c r="AC20" s="13"/>
      <c r="AE20" s="40">
        <v>47.3048</v>
      </c>
      <c r="AF20" s="40">
        <v>37.024</v>
      </c>
      <c r="AG20" s="40">
        <v>10.2808</v>
      </c>
      <c r="AH20" s="40"/>
      <c r="AI20" s="55"/>
      <c r="AJ20" s="40"/>
      <c r="AL20" s="54">
        <f aca="true" t="shared" si="13" ref="AL20:AN20">AE20+X20-S20</f>
        <v>0</v>
      </c>
      <c r="AM20" s="54">
        <f t="shared" si="13"/>
        <v>0</v>
      </c>
      <c r="AN20" s="54">
        <f t="shared" si="13"/>
        <v>0</v>
      </c>
      <c r="AO20" s="54"/>
      <c r="AP20" s="54">
        <f t="shared" si="1"/>
        <v>0</v>
      </c>
      <c r="AQ20" s="54">
        <f t="shared" si="2"/>
        <v>0</v>
      </c>
    </row>
    <row r="21" spans="1:43" s="1" customFormat="1" ht="30" customHeight="1">
      <c r="A21" s="22" t="s">
        <v>98</v>
      </c>
      <c r="B21" s="13">
        <v>22</v>
      </c>
      <c r="C21" s="13"/>
      <c r="D21" s="13"/>
      <c r="E21" s="13"/>
      <c r="F21" s="13"/>
      <c r="G21" s="13"/>
      <c r="H21" s="13"/>
      <c r="I21" s="13">
        <v>8</v>
      </c>
      <c r="J21" s="13">
        <v>2</v>
      </c>
      <c r="K21" s="13">
        <v>0</v>
      </c>
      <c r="L21" s="13">
        <v>2</v>
      </c>
      <c r="M21" s="13">
        <v>9</v>
      </c>
      <c r="N21" s="13">
        <v>1</v>
      </c>
      <c r="O21" s="13">
        <v>0</v>
      </c>
      <c r="P21" s="13">
        <v>15</v>
      </c>
      <c r="Q21" s="13">
        <v>0</v>
      </c>
      <c r="R21" s="13">
        <v>11</v>
      </c>
      <c r="S21" s="13">
        <v>26.7414</v>
      </c>
      <c r="T21" s="13">
        <v>19.968</v>
      </c>
      <c r="U21" s="13">
        <v>6.7734</v>
      </c>
      <c r="V21" s="13"/>
      <c r="W21" s="13">
        <v>0</v>
      </c>
      <c r="X21" s="13">
        <v>3.8228</v>
      </c>
      <c r="Y21" s="13">
        <v>2.8288</v>
      </c>
      <c r="Z21" s="13">
        <v>0.994</v>
      </c>
      <c r="AA21" s="44">
        <v>1737.6</v>
      </c>
      <c r="AB21" s="13">
        <v>0</v>
      </c>
      <c r="AC21" s="13">
        <v>0</v>
      </c>
      <c r="AE21" s="40">
        <v>22.9186</v>
      </c>
      <c r="AF21" s="40">
        <v>17.1392</v>
      </c>
      <c r="AG21" s="40">
        <v>5.7794</v>
      </c>
      <c r="AH21" s="40"/>
      <c r="AI21" s="40">
        <v>0</v>
      </c>
      <c r="AJ21" s="40"/>
      <c r="AL21" s="54">
        <f aca="true" t="shared" si="14" ref="AL21:AN21">AE21+X21-S21</f>
        <v>0</v>
      </c>
      <c r="AM21" s="54">
        <f t="shared" si="14"/>
        <v>0</v>
      </c>
      <c r="AN21" s="54">
        <f t="shared" si="14"/>
        <v>0</v>
      </c>
      <c r="AO21" s="54"/>
      <c r="AP21" s="54">
        <f t="shared" si="1"/>
        <v>0</v>
      </c>
      <c r="AQ21" s="54">
        <f t="shared" si="2"/>
        <v>0</v>
      </c>
    </row>
    <row r="22" spans="1:43" s="1" customFormat="1" ht="30" customHeight="1">
      <c r="A22" s="12" t="s">
        <v>89</v>
      </c>
      <c r="B22" s="15">
        <v>71</v>
      </c>
      <c r="C22" s="16">
        <v>2</v>
      </c>
      <c r="D22" s="16"/>
      <c r="E22" s="16"/>
      <c r="F22" s="16"/>
      <c r="G22" s="16"/>
      <c r="H22" s="16"/>
      <c r="I22" s="16">
        <v>50</v>
      </c>
      <c r="J22" s="16">
        <v>2</v>
      </c>
      <c r="K22" s="16">
        <v>1</v>
      </c>
      <c r="L22" s="16">
        <v>4</v>
      </c>
      <c r="M22" s="16">
        <v>8</v>
      </c>
      <c r="N22" s="16">
        <v>4</v>
      </c>
      <c r="O22" s="15">
        <v>4</v>
      </c>
      <c r="P22" s="15">
        <v>43</v>
      </c>
      <c r="Q22" s="15"/>
      <c r="R22" s="15">
        <v>39</v>
      </c>
      <c r="S22" s="13">
        <v>61.1261</v>
      </c>
      <c r="T22" s="13">
        <v>47.7568</v>
      </c>
      <c r="U22" s="13">
        <v>13.3693</v>
      </c>
      <c r="V22" s="13"/>
      <c r="W22" s="13"/>
      <c r="X22" s="13">
        <v>9.2406</v>
      </c>
      <c r="Y22" s="13">
        <v>7.2384</v>
      </c>
      <c r="Z22" s="13">
        <v>2.0022</v>
      </c>
      <c r="AA22" s="44"/>
      <c r="AB22" s="13"/>
      <c r="AC22" s="13"/>
      <c r="AE22" s="40">
        <v>51.8855</v>
      </c>
      <c r="AF22" s="40">
        <v>40.5184</v>
      </c>
      <c r="AG22" s="40">
        <v>11.3671</v>
      </c>
      <c r="AH22" s="40"/>
      <c r="AI22" s="40"/>
      <c r="AJ22" s="40"/>
      <c r="AL22" s="54">
        <f aca="true" t="shared" si="15" ref="AL22:AN22">AE22+X22-S22</f>
        <v>0</v>
      </c>
      <c r="AM22" s="54">
        <f t="shared" si="15"/>
        <v>0</v>
      </c>
      <c r="AN22" s="54">
        <f t="shared" si="15"/>
        <v>0</v>
      </c>
      <c r="AO22" s="54"/>
      <c r="AP22" s="54">
        <f t="shared" si="1"/>
        <v>0</v>
      </c>
      <c r="AQ22" s="54">
        <f t="shared" si="2"/>
        <v>0</v>
      </c>
    </row>
    <row r="23" spans="1:43" s="1" customFormat="1" ht="30" customHeight="1">
      <c r="A23" s="12" t="s">
        <v>90</v>
      </c>
      <c r="B23" s="15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1</v>
      </c>
      <c r="I23" s="16">
        <v>1</v>
      </c>
      <c r="J23" s="16">
        <v>2</v>
      </c>
      <c r="K23" s="16">
        <v>0</v>
      </c>
      <c r="L23" s="16">
        <v>0</v>
      </c>
      <c r="M23" s="16">
        <v>0</v>
      </c>
      <c r="N23" s="16">
        <v>0</v>
      </c>
      <c r="O23" s="13">
        <v>0</v>
      </c>
      <c r="P23" s="13">
        <v>3</v>
      </c>
      <c r="Q23" s="13">
        <v>0</v>
      </c>
      <c r="R23" s="13">
        <v>2</v>
      </c>
      <c r="S23" s="43">
        <v>4.1636</v>
      </c>
      <c r="T23" s="43">
        <v>2.8288</v>
      </c>
      <c r="U23" s="43">
        <v>1.3348</v>
      </c>
      <c r="V23" s="13"/>
      <c r="W23" s="13"/>
      <c r="X23" s="13">
        <v>0.6148</v>
      </c>
      <c r="Y23" s="13">
        <v>0.416</v>
      </c>
      <c r="Z23" s="13">
        <v>0.1988</v>
      </c>
      <c r="AA23" s="44"/>
      <c r="AB23" s="13"/>
      <c r="AC23" s="13"/>
      <c r="AE23" s="40">
        <v>3.5488</v>
      </c>
      <c r="AF23" s="40">
        <v>2.4128</v>
      </c>
      <c r="AG23" s="40">
        <v>1.136</v>
      </c>
      <c r="AH23" s="40"/>
      <c r="AI23" s="40"/>
      <c r="AJ23" s="40"/>
      <c r="AL23" s="54">
        <f aca="true" t="shared" si="16" ref="AL23:AN23">AE23+X23-S23</f>
        <v>0</v>
      </c>
      <c r="AM23" s="54">
        <f t="shared" si="16"/>
        <v>0</v>
      </c>
      <c r="AN23" s="54">
        <f t="shared" si="16"/>
        <v>0</v>
      </c>
      <c r="AO23" s="54"/>
      <c r="AP23" s="54">
        <f t="shared" si="1"/>
        <v>0</v>
      </c>
      <c r="AQ23" s="54">
        <f t="shared" si="2"/>
        <v>0</v>
      </c>
    </row>
    <row r="24" spans="1:43" s="1" customFormat="1" ht="30" customHeight="1">
      <c r="A24" s="12" t="s">
        <v>99</v>
      </c>
      <c r="B24" s="15">
        <v>9</v>
      </c>
      <c r="C24" s="15"/>
      <c r="D24" s="15"/>
      <c r="E24" s="15"/>
      <c r="F24" s="15">
        <v>4</v>
      </c>
      <c r="G24" s="15">
        <v>5</v>
      </c>
      <c r="H24" s="15"/>
      <c r="I24" s="15"/>
      <c r="J24" s="15"/>
      <c r="K24" s="15"/>
      <c r="L24" s="15"/>
      <c r="M24" s="15"/>
      <c r="N24" s="15"/>
      <c r="O24" s="15">
        <v>1</v>
      </c>
      <c r="P24" s="15">
        <v>0</v>
      </c>
      <c r="Q24" s="15">
        <v>0</v>
      </c>
      <c r="R24" s="15">
        <v>9</v>
      </c>
      <c r="S24" s="13">
        <v>14.5426</v>
      </c>
      <c r="T24" s="13">
        <v>11.1488</v>
      </c>
      <c r="U24" s="13">
        <v>3.3937999999999997</v>
      </c>
      <c r="V24" s="13"/>
      <c r="W24" s="13"/>
      <c r="X24" s="13">
        <v>1.9662</v>
      </c>
      <c r="Y24" s="13">
        <v>1.4976</v>
      </c>
      <c r="Z24" s="13">
        <v>0.4686</v>
      </c>
      <c r="AA24" s="44"/>
      <c r="AB24" s="13"/>
      <c r="AC24" s="13"/>
      <c r="AE24" s="40">
        <v>12.5764</v>
      </c>
      <c r="AF24" s="40">
        <v>9.6512</v>
      </c>
      <c r="AG24" s="40">
        <v>2.9252</v>
      </c>
      <c r="AH24" s="40"/>
      <c r="AI24" s="40"/>
      <c r="AJ24" s="40"/>
      <c r="AL24" s="54">
        <f aca="true" t="shared" si="17" ref="AL24:AN24">AE24+X24-S24</f>
        <v>0</v>
      </c>
      <c r="AM24" s="54">
        <f t="shared" si="17"/>
        <v>0</v>
      </c>
      <c r="AN24" s="54">
        <f t="shared" si="17"/>
        <v>0</v>
      </c>
      <c r="AO24" s="54"/>
      <c r="AP24" s="54">
        <f t="shared" si="1"/>
        <v>0</v>
      </c>
      <c r="AQ24" s="54">
        <f t="shared" si="2"/>
        <v>0</v>
      </c>
    </row>
    <row r="25" spans="1:43" ht="30" customHeight="1">
      <c r="A25" s="8" t="s">
        <v>91</v>
      </c>
      <c r="B25" s="23">
        <f>SUM(B9:B24)</f>
        <v>855</v>
      </c>
      <c r="C25" s="23">
        <f aca="true" t="shared" si="18" ref="C25:AC25">SUM(C9:C24)</f>
        <v>18</v>
      </c>
      <c r="D25" s="23">
        <f t="shared" si="18"/>
        <v>2</v>
      </c>
      <c r="E25" s="23">
        <f t="shared" si="18"/>
        <v>2</v>
      </c>
      <c r="F25" s="23">
        <f t="shared" si="18"/>
        <v>4</v>
      </c>
      <c r="G25" s="23">
        <f t="shared" si="18"/>
        <v>7</v>
      </c>
      <c r="H25" s="23">
        <f t="shared" si="18"/>
        <v>2</v>
      </c>
      <c r="I25" s="23">
        <f t="shared" si="18"/>
        <v>505</v>
      </c>
      <c r="J25" s="23">
        <f t="shared" si="18"/>
        <v>46</v>
      </c>
      <c r="K25" s="23">
        <f t="shared" si="18"/>
        <v>24</v>
      </c>
      <c r="L25" s="23">
        <f t="shared" si="18"/>
        <v>62</v>
      </c>
      <c r="M25" s="23">
        <f t="shared" si="18"/>
        <v>144</v>
      </c>
      <c r="N25" s="23">
        <f t="shared" si="18"/>
        <v>39</v>
      </c>
      <c r="O25" s="23">
        <f t="shared" si="18"/>
        <v>38</v>
      </c>
      <c r="P25" s="23">
        <f t="shared" si="18"/>
        <v>602</v>
      </c>
      <c r="Q25" s="23">
        <f t="shared" si="18"/>
        <v>8</v>
      </c>
      <c r="R25" s="23">
        <f t="shared" si="18"/>
        <v>410</v>
      </c>
      <c r="S25" s="44">
        <f t="shared" si="18"/>
        <v>836.1630999999999</v>
      </c>
      <c r="T25" s="44">
        <f t="shared" si="18"/>
        <v>641.3888</v>
      </c>
      <c r="U25" s="44">
        <f t="shared" si="18"/>
        <v>194.77430000000004</v>
      </c>
      <c r="V25" s="44">
        <f t="shared" si="18"/>
        <v>0</v>
      </c>
      <c r="W25" s="44">
        <f t="shared" si="18"/>
        <v>0</v>
      </c>
      <c r="X25" s="44">
        <f t="shared" si="18"/>
        <v>120.46199999999999</v>
      </c>
      <c r="Y25" s="44">
        <f t="shared" si="18"/>
        <v>92.6016</v>
      </c>
      <c r="Z25" s="44">
        <f t="shared" si="18"/>
        <v>27.860400000000002</v>
      </c>
      <c r="AA25" s="44"/>
      <c r="AB25" s="44">
        <f t="shared" si="18"/>
        <v>0</v>
      </c>
      <c r="AC25" s="44">
        <f t="shared" si="18"/>
        <v>0</v>
      </c>
      <c r="AD25" s="4"/>
      <c r="AE25" s="49">
        <v>715.7011</v>
      </c>
      <c r="AF25" s="49">
        <v>548.7872</v>
      </c>
      <c r="AG25" s="49">
        <v>166.91389999999998</v>
      </c>
      <c r="AH25" s="49">
        <v>0</v>
      </c>
      <c r="AI25" s="49">
        <v>0</v>
      </c>
      <c r="AJ25" s="49"/>
      <c r="AK25" s="4"/>
      <c r="AL25" s="54">
        <f>AE25+X25-S25</f>
        <v>0</v>
      </c>
      <c r="AM25" s="54">
        <f aca="true" t="shared" si="19" ref="AM25:AQ25">SUM(AM9:AM24)</f>
        <v>0</v>
      </c>
      <c r="AN25" s="54">
        <f t="shared" si="19"/>
        <v>0</v>
      </c>
      <c r="AO25" s="54">
        <f t="shared" si="19"/>
        <v>0</v>
      </c>
      <c r="AP25" s="54">
        <f t="shared" si="19"/>
        <v>0</v>
      </c>
      <c r="AQ25" s="54">
        <f t="shared" si="19"/>
        <v>0</v>
      </c>
    </row>
    <row r="26" spans="1:27" ht="36.75" customHeight="1">
      <c r="A26" s="24" t="s">
        <v>79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9" ht="35.25" customHeight="1">
      <c r="A27" s="25" t="s">
        <v>3</v>
      </c>
      <c r="B27" s="25"/>
      <c r="C27" s="25"/>
      <c r="D27" s="26"/>
      <c r="E27" s="26"/>
      <c r="F27" s="25" t="s">
        <v>80</v>
      </c>
      <c r="G27" s="25"/>
      <c r="H27" s="25"/>
      <c r="I27" s="25"/>
      <c r="J27" s="25"/>
      <c r="K27" s="25"/>
      <c r="L27" s="25" t="s">
        <v>81</v>
      </c>
      <c r="M27" s="25"/>
      <c r="N27" s="25"/>
      <c r="O27" s="25"/>
      <c r="P27" s="25"/>
      <c r="Q27" s="25"/>
      <c r="S27" s="25" t="s">
        <v>49</v>
      </c>
      <c r="T27" s="25"/>
      <c r="U27" s="25"/>
      <c r="V27" s="25"/>
      <c r="X27" s="45" t="s">
        <v>50</v>
      </c>
      <c r="Y27" s="25"/>
      <c r="Z27" s="25"/>
      <c r="AA27" s="45" t="s">
        <v>100</v>
      </c>
      <c r="AB27" s="25"/>
      <c r="AC27" s="25"/>
    </row>
    <row r="29" ht="15">
      <c r="D29" s="27"/>
    </row>
  </sheetData>
  <sheetProtection/>
  <mergeCells count="45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2021-07-15T09:17:34Z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