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15" windowWidth="21720" windowHeight="12750" tabRatio="961"/>
  </bookViews>
  <sheets>
    <sheet name="目录" sheetId="181" r:id="rId1"/>
    <sheet name="附表1-1" sheetId="19" r:id="rId2"/>
    <sheet name="附表1-2" sheetId="21" r:id="rId3"/>
    <sheet name="附表1-3" sheetId="165" r:id="rId4"/>
    <sheet name="附表1-4" sheetId="182" r:id="rId5"/>
    <sheet name="附表1-5" sheetId="187" r:id="rId6"/>
    <sheet name="附表1-6" sheetId="23" r:id="rId7"/>
    <sheet name="附表1-7" sheetId="24" r:id="rId8"/>
    <sheet name="附表1-8" sheetId="168" r:id="rId9"/>
    <sheet name="附表1-9" sheetId="169" r:id="rId10"/>
    <sheet name="附表1-10" sheetId="25" r:id="rId11"/>
    <sheet name="附表1-11" sheetId="26" r:id="rId12"/>
    <sheet name="附表1-12" sheetId="27" r:id="rId13"/>
    <sheet name="附表1-13" sheetId="166" r:id="rId14"/>
    <sheet name="附表1-14" sheetId="29" r:id="rId15"/>
    <sheet name="附表1-15" sheetId="28" r:id="rId16"/>
    <sheet name="附表1-16" sheetId="30" r:id="rId17"/>
    <sheet name="附表1-17" sheetId="31" r:id="rId18"/>
    <sheet name="附表1-18" sheetId="32" r:id="rId19"/>
    <sheet name="附表1-19" sheetId="33" r:id="rId20"/>
    <sheet name="附表1-20" sheetId="170" r:id="rId21"/>
    <sheet name="附表1-21" sheetId="183" r:id="rId22"/>
    <sheet name="附表1-22" sheetId="184" r:id="rId23"/>
    <sheet name="附表1-23" sheetId="185" r:id="rId24"/>
    <sheet name="附表1-24" sheetId="186" r:id="rId25"/>
    <sheet name="附表1-25" sheetId="188" r:id="rId26"/>
    <sheet name="附表1-26" sheetId="189" r:id="rId27"/>
    <sheet name="附表1-27" sheetId="190" r:id="rId28"/>
    <sheet name="附表1-28" sheetId="191" r:id="rId29"/>
  </sheets>
  <externalReferences>
    <externalReference r:id="rId30"/>
    <externalReference r:id="rId31"/>
  </externalReferences>
  <definedNames>
    <definedName name="_xlnm._FilterDatabase" localSheetId="25" hidden="1">'附表1-25'!$A$5:$G$5</definedName>
    <definedName name="_xlnm._FilterDatabase" localSheetId="5" hidden="1">'附表1-5'!$A$6:$E$338</definedName>
    <definedName name="_xlnm._FilterDatabase" localSheetId="7" hidden="1">'附表1-7'!$A$4:$G$85</definedName>
    <definedName name="_Order1" hidden="1">255</definedName>
    <definedName name="_Order2" hidden="1">255</definedName>
    <definedName name="_xlnm.Database" localSheetId="13">#REF!</definedName>
    <definedName name="_xlnm.Database" localSheetId="20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">#REF!</definedName>
    <definedName name="_xlnm.Database" localSheetId="4">#REF!</definedName>
    <definedName name="_xlnm.Database" localSheetId="8">#REF!</definedName>
    <definedName name="_xlnm.Database">#REF!</definedName>
    <definedName name="database2" localSheetId="13">#REF!</definedName>
    <definedName name="database2" localSheetId="20">#REF!</definedName>
    <definedName name="database2" localSheetId="25">#REF!</definedName>
    <definedName name="database2" localSheetId="26">#REF!</definedName>
    <definedName name="database2" localSheetId="27">#REF!</definedName>
    <definedName name="database2" localSheetId="28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25">#REF!</definedName>
    <definedName name="database3" localSheetId="26">#REF!</definedName>
    <definedName name="database3" localSheetId="27">#REF!</definedName>
    <definedName name="database3" localSheetId="28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[1]P1012001!$A$6:$E$117</definedName>
    <definedName name="hhhh" localSheetId="13">#REF!</definedName>
    <definedName name="hhhh" localSheetId="20">#REF!</definedName>
    <definedName name="hhhh" localSheetId="25">#REF!</definedName>
    <definedName name="hhhh" localSheetId="26">#REF!</definedName>
    <definedName name="hhhh" localSheetId="27">#REF!</definedName>
    <definedName name="hhhh" localSheetId="28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25">#REF!</definedName>
    <definedName name="kkkk" localSheetId="26">#REF!</definedName>
    <definedName name="kkkk" localSheetId="27">#REF!</definedName>
    <definedName name="kkkk" localSheetId="28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5">'附表1-5'!$4:$5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25">#REF!</definedName>
    <definedName name="地区名称" localSheetId="26">#REF!</definedName>
    <definedName name="地区名称" localSheetId="27">#REF!</definedName>
    <definedName name="地区名称" localSheetId="28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25">#REF!</definedName>
    <definedName name="福州" localSheetId="26">#REF!</definedName>
    <definedName name="福州" localSheetId="27">#REF!</definedName>
    <definedName name="福州" localSheetId="28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25">#REF!</definedName>
    <definedName name="汇率" localSheetId="26">#REF!</definedName>
    <definedName name="汇率" localSheetId="27">#REF!</definedName>
    <definedName name="汇率" localSheetId="28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25">#REF!</definedName>
    <definedName name="生产列1" localSheetId="26">#REF!</definedName>
    <definedName name="生产列1" localSheetId="27">#REF!</definedName>
    <definedName name="生产列1" localSheetId="28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25">#REF!</definedName>
    <definedName name="生产列11" localSheetId="26">#REF!</definedName>
    <definedName name="生产列11" localSheetId="27">#REF!</definedName>
    <definedName name="生产列11" localSheetId="28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25">#REF!</definedName>
    <definedName name="生产列15" localSheetId="26">#REF!</definedName>
    <definedName name="生产列15" localSheetId="27">#REF!</definedName>
    <definedName name="生产列15" localSheetId="28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25">#REF!</definedName>
    <definedName name="生产列16" localSheetId="26">#REF!</definedName>
    <definedName name="生产列16" localSheetId="27">#REF!</definedName>
    <definedName name="生产列16" localSheetId="28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25">#REF!</definedName>
    <definedName name="生产列17" localSheetId="26">#REF!</definedName>
    <definedName name="生产列17" localSheetId="27">#REF!</definedName>
    <definedName name="生产列17" localSheetId="28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25">#REF!</definedName>
    <definedName name="生产列19" localSheetId="26">#REF!</definedName>
    <definedName name="生产列19" localSheetId="27">#REF!</definedName>
    <definedName name="生产列19" localSheetId="28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25">#REF!</definedName>
    <definedName name="生产列2" localSheetId="26">#REF!</definedName>
    <definedName name="生产列2" localSheetId="27">#REF!</definedName>
    <definedName name="生产列2" localSheetId="28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25">#REF!</definedName>
    <definedName name="生产列20" localSheetId="26">#REF!</definedName>
    <definedName name="生产列20" localSheetId="27">#REF!</definedName>
    <definedName name="生产列20" localSheetId="28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25">#REF!</definedName>
    <definedName name="生产列3" localSheetId="26">#REF!</definedName>
    <definedName name="生产列3" localSheetId="27">#REF!</definedName>
    <definedName name="生产列3" localSheetId="28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25">#REF!</definedName>
    <definedName name="生产列4" localSheetId="26">#REF!</definedName>
    <definedName name="生产列4" localSheetId="27">#REF!</definedName>
    <definedName name="生产列4" localSheetId="28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25">#REF!</definedName>
    <definedName name="生产列5" localSheetId="26">#REF!</definedName>
    <definedName name="生产列5" localSheetId="27">#REF!</definedName>
    <definedName name="生产列5" localSheetId="28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25">#REF!</definedName>
    <definedName name="生产列6" localSheetId="26">#REF!</definedName>
    <definedName name="生产列6" localSheetId="27">#REF!</definedName>
    <definedName name="生产列6" localSheetId="28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25">#REF!</definedName>
    <definedName name="生产列7" localSheetId="26">#REF!</definedName>
    <definedName name="生产列7" localSheetId="27">#REF!</definedName>
    <definedName name="生产列7" localSheetId="28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25">#REF!</definedName>
    <definedName name="生产列8" localSheetId="26">#REF!</definedName>
    <definedName name="生产列8" localSheetId="27">#REF!</definedName>
    <definedName name="生产列8" localSheetId="28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25">#REF!</definedName>
    <definedName name="生产列9" localSheetId="26">#REF!</definedName>
    <definedName name="生产列9" localSheetId="27">#REF!</definedName>
    <definedName name="生产列9" localSheetId="28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25">#REF!</definedName>
    <definedName name="生产期" localSheetId="26">#REF!</definedName>
    <definedName name="生产期" localSheetId="27">#REF!</definedName>
    <definedName name="生产期" localSheetId="28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25">#REF!</definedName>
    <definedName name="生产期1" localSheetId="26">#REF!</definedName>
    <definedName name="生产期1" localSheetId="27">#REF!</definedName>
    <definedName name="生产期1" localSheetId="28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25">#REF!</definedName>
    <definedName name="生产期11" localSheetId="26">#REF!</definedName>
    <definedName name="生产期11" localSheetId="27">#REF!</definedName>
    <definedName name="生产期11" localSheetId="28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25">#REF!</definedName>
    <definedName name="生产期15" localSheetId="26">#REF!</definedName>
    <definedName name="生产期15" localSheetId="27">#REF!</definedName>
    <definedName name="生产期15" localSheetId="28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25">#REF!</definedName>
    <definedName name="生产期16" localSheetId="26">#REF!</definedName>
    <definedName name="生产期16" localSheetId="27">#REF!</definedName>
    <definedName name="生产期16" localSheetId="28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25">#REF!</definedName>
    <definedName name="生产期17" localSheetId="26">#REF!</definedName>
    <definedName name="生产期17" localSheetId="27">#REF!</definedName>
    <definedName name="生产期17" localSheetId="28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25">#REF!</definedName>
    <definedName name="生产期19" localSheetId="26">#REF!</definedName>
    <definedName name="生产期19" localSheetId="27">#REF!</definedName>
    <definedName name="生产期19" localSheetId="28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25">#REF!</definedName>
    <definedName name="生产期2" localSheetId="26">#REF!</definedName>
    <definedName name="生产期2" localSheetId="27">#REF!</definedName>
    <definedName name="生产期2" localSheetId="28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25">#REF!</definedName>
    <definedName name="生产期20" localSheetId="26">#REF!</definedName>
    <definedName name="生产期20" localSheetId="27">#REF!</definedName>
    <definedName name="生产期20" localSheetId="28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25">#REF!</definedName>
    <definedName name="生产期3" localSheetId="26">#REF!</definedName>
    <definedName name="生产期3" localSheetId="27">#REF!</definedName>
    <definedName name="生产期3" localSheetId="28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25">#REF!</definedName>
    <definedName name="生产期4" localSheetId="26">#REF!</definedName>
    <definedName name="生产期4" localSheetId="27">#REF!</definedName>
    <definedName name="生产期4" localSheetId="28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25">#REF!</definedName>
    <definedName name="生产期5" localSheetId="26">#REF!</definedName>
    <definedName name="生产期5" localSheetId="27">#REF!</definedName>
    <definedName name="生产期5" localSheetId="28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25">#REF!</definedName>
    <definedName name="生产期6" localSheetId="26">#REF!</definedName>
    <definedName name="生产期6" localSheetId="27">#REF!</definedName>
    <definedName name="生产期6" localSheetId="28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25">#REF!</definedName>
    <definedName name="生产期7" localSheetId="26">#REF!</definedName>
    <definedName name="生产期7" localSheetId="27">#REF!</definedName>
    <definedName name="生产期7" localSheetId="28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25">#REF!</definedName>
    <definedName name="生产期8" localSheetId="26">#REF!</definedName>
    <definedName name="生产期8" localSheetId="27">#REF!</definedName>
    <definedName name="生产期8" localSheetId="28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25">#REF!</definedName>
    <definedName name="生产期9" localSheetId="26">#REF!</definedName>
    <definedName name="生产期9" localSheetId="27">#REF!</definedName>
    <definedName name="生产期9" localSheetId="28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25">#REF!</definedName>
    <definedName name="体制上解" localSheetId="26">#REF!</definedName>
    <definedName name="体制上解" localSheetId="27">#REF!</definedName>
    <definedName name="体制上解" localSheetId="28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</definedNames>
  <calcPr calcId="144525" fullPrecision="0"/>
</workbook>
</file>

<file path=xl/calcChain.xml><?xml version="1.0" encoding="utf-8"?>
<calcChain xmlns="http://schemas.openxmlformats.org/spreadsheetml/2006/main">
  <c r="C23" i="191" l="1"/>
  <c r="B23" i="191"/>
  <c r="C22" i="191"/>
  <c r="B22" i="191"/>
  <c r="C19" i="191"/>
  <c r="B19" i="191"/>
  <c r="C16" i="191"/>
  <c r="B16" i="191"/>
  <c r="C13" i="191"/>
  <c r="B13" i="191"/>
  <c r="C10" i="191"/>
  <c r="B10" i="191"/>
  <c r="C5" i="191"/>
  <c r="B5" i="191"/>
  <c r="E19" i="188"/>
  <c r="B19" i="188"/>
  <c r="E18" i="188"/>
  <c r="B18" i="188"/>
  <c r="E17" i="188"/>
  <c r="B17" i="188"/>
  <c r="E16" i="188"/>
  <c r="B16" i="188"/>
  <c r="E15" i="188"/>
  <c r="B15" i="188"/>
  <c r="E14" i="188"/>
  <c r="B14" i="188"/>
  <c r="E13" i="188"/>
  <c r="B13" i="188"/>
  <c r="E12" i="188"/>
  <c r="B12" i="188"/>
  <c r="E11" i="188"/>
  <c r="B11" i="188"/>
  <c r="E10" i="188"/>
  <c r="B10" i="188"/>
  <c r="E9" i="188"/>
  <c r="B9" i="188"/>
  <c r="G8" i="188"/>
  <c r="F8" i="188"/>
  <c r="E8" i="188" s="1"/>
  <c r="E6" i="188" s="1"/>
  <c r="D8" i="188"/>
  <c r="C8" i="188"/>
  <c r="B8" i="188"/>
  <c r="E7" i="188"/>
  <c r="B7" i="188"/>
  <c r="G6" i="188"/>
  <c r="F6" i="188"/>
  <c r="D6" i="188"/>
  <c r="C6" i="188"/>
  <c r="B6" i="188"/>
  <c r="E338" i="187" l="1"/>
  <c r="E7" i="187"/>
  <c r="E8" i="187"/>
  <c r="E9" i="187"/>
  <c r="E10" i="187"/>
  <c r="E12" i="187"/>
  <c r="E13" i="187"/>
  <c r="E14" i="187"/>
  <c r="E15" i="187"/>
  <c r="E16" i="187"/>
  <c r="E17" i="187"/>
  <c r="E18" i="187"/>
  <c r="E19" i="187"/>
  <c r="E20" i="187"/>
  <c r="E21" i="187"/>
  <c r="E22" i="187"/>
  <c r="E23" i="187"/>
  <c r="E24" i="187"/>
  <c r="E26" i="187"/>
  <c r="E27" i="187"/>
  <c r="E28" i="187"/>
  <c r="E29" i="187"/>
  <c r="E30" i="187"/>
  <c r="E31" i="187"/>
  <c r="E32" i="187"/>
  <c r="E33" i="187"/>
  <c r="E34" i="187"/>
  <c r="E35" i="187"/>
  <c r="E36" i="187"/>
  <c r="E37" i="187"/>
  <c r="E38" i="187"/>
  <c r="E39" i="187"/>
  <c r="E40" i="187"/>
  <c r="E41" i="187"/>
  <c r="E43" i="187"/>
  <c r="E44" i="187"/>
  <c r="E45" i="187"/>
  <c r="E46" i="187"/>
  <c r="E47" i="187"/>
  <c r="E49" i="187"/>
  <c r="E50" i="187"/>
  <c r="E52" i="187"/>
  <c r="E53" i="187"/>
  <c r="E54" i="187"/>
  <c r="E56" i="187"/>
  <c r="E57" i="187"/>
  <c r="E58" i="187"/>
  <c r="E59" i="187"/>
  <c r="E60" i="187"/>
  <c r="E61" i="187"/>
  <c r="E62" i="187"/>
  <c r="E63" i="187"/>
  <c r="E64" i="187"/>
  <c r="E65" i="187"/>
  <c r="E66" i="187"/>
  <c r="E67" i="187"/>
  <c r="E68" i="187"/>
  <c r="E69" i="187"/>
  <c r="E70" i="187"/>
  <c r="E71" i="187"/>
  <c r="E72" i="187"/>
  <c r="E73" i="187"/>
  <c r="E74" i="187"/>
  <c r="E76" i="187"/>
  <c r="E77" i="187"/>
  <c r="E78" i="187"/>
  <c r="E83" i="187"/>
  <c r="E84" i="187"/>
  <c r="E86" i="187"/>
  <c r="E90" i="187"/>
  <c r="E91" i="187"/>
  <c r="E92" i="187"/>
  <c r="E93" i="187"/>
  <c r="E94" i="187"/>
  <c r="E95" i="187"/>
  <c r="E96" i="187"/>
  <c r="E97" i="187"/>
  <c r="E99" i="187"/>
  <c r="E100" i="187"/>
  <c r="E101" i="187"/>
  <c r="E102" i="187"/>
  <c r="E103" i="187"/>
  <c r="E104" i="187"/>
  <c r="E105" i="187"/>
  <c r="E106" i="187"/>
  <c r="E107" i="187"/>
  <c r="E108" i="187"/>
  <c r="E109" i="187"/>
  <c r="E110" i="187"/>
  <c r="E112" i="187"/>
  <c r="E113" i="187"/>
  <c r="E114" i="187"/>
  <c r="E115" i="187"/>
  <c r="E116" i="187"/>
  <c r="E118" i="187"/>
  <c r="E120" i="187"/>
  <c r="E121" i="187"/>
  <c r="E122" i="187"/>
  <c r="E123" i="187"/>
  <c r="E124" i="187"/>
  <c r="E125" i="187"/>
  <c r="E126" i="187"/>
  <c r="E127" i="187"/>
  <c r="E128" i="187"/>
  <c r="E131" i="187"/>
  <c r="E132" i="187"/>
  <c r="E133" i="187"/>
  <c r="E134" i="187"/>
  <c r="E135" i="187"/>
  <c r="E136" i="187"/>
  <c r="E137" i="187"/>
  <c r="E138" i="187"/>
  <c r="E139" i="187"/>
  <c r="E140" i="187"/>
  <c r="E141" i="187"/>
  <c r="E142" i="187"/>
  <c r="E143" i="187"/>
  <c r="E144" i="187"/>
  <c r="E145" i="187"/>
  <c r="E146" i="187"/>
  <c r="E147" i="187"/>
  <c r="E148" i="187"/>
  <c r="E149" i="187"/>
  <c r="E151" i="187"/>
  <c r="E152" i="187"/>
  <c r="E154" i="187"/>
  <c r="E155" i="187"/>
  <c r="E156" i="187"/>
  <c r="E157" i="187"/>
  <c r="E159" i="187"/>
  <c r="E160" i="187"/>
  <c r="E161" i="187"/>
  <c r="E162" i="187"/>
  <c r="E163" i="187"/>
  <c r="E164" i="187"/>
  <c r="E166" i="187"/>
  <c r="E169" i="187"/>
  <c r="E170" i="187"/>
  <c r="E172" i="187"/>
  <c r="E173" i="187"/>
  <c r="E174" i="187"/>
  <c r="E175" i="187"/>
  <c r="E177" i="187"/>
  <c r="E178" i="187"/>
  <c r="E179" i="187"/>
  <c r="E180" i="187"/>
  <c r="E181" i="187"/>
  <c r="E182" i="187"/>
  <c r="E183" i="187"/>
  <c r="E184" i="187"/>
  <c r="E186" i="187"/>
  <c r="E188" i="187"/>
  <c r="E189" i="187"/>
  <c r="E191" i="187"/>
  <c r="E193" i="187"/>
  <c r="E194" i="187"/>
  <c r="E195" i="187"/>
  <c r="E196" i="187"/>
  <c r="E197" i="187"/>
  <c r="E198" i="187"/>
  <c r="E199" i="187"/>
  <c r="E200" i="187"/>
  <c r="E201" i="187"/>
  <c r="E202" i="187"/>
  <c r="E205" i="187"/>
  <c r="E206" i="187"/>
  <c r="E207" i="187"/>
  <c r="E208" i="187"/>
  <c r="E209" i="187"/>
  <c r="E210" i="187"/>
  <c r="E211" i="187"/>
  <c r="E212" i="187"/>
  <c r="E213" i="187"/>
  <c r="E214" i="187"/>
  <c r="E215" i="187"/>
  <c r="E217" i="187"/>
  <c r="E219" i="187"/>
  <c r="E220" i="187"/>
  <c r="E221" i="187"/>
  <c r="E223" i="187"/>
  <c r="E228" i="187"/>
  <c r="E230" i="187"/>
  <c r="E231" i="187"/>
  <c r="E232" i="187"/>
  <c r="E233" i="187"/>
  <c r="E234" i="187"/>
  <c r="E235" i="187"/>
  <c r="E236" i="187"/>
  <c r="E237" i="187"/>
  <c r="E238" i="187"/>
  <c r="E239" i="187"/>
  <c r="E240" i="187"/>
  <c r="E242" i="187"/>
  <c r="E243" i="187"/>
  <c r="E244" i="187"/>
  <c r="E245" i="187"/>
  <c r="E246" i="187"/>
  <c r="E248" i="187"/>
  <c r="E249" i="187"/>
  <c r="E250" i="187"/>
  <c r="E251" i="187"/>
  <c r="E256" i="187"/>
  <c r="E257" i="187"/>
  <c r="E258" i="187"/>
  <c r="E259" i="187"/>
  <c r="E260" i="187"/>
  <c r="E261" i="187"/>
  <c r="E262" i="187"/>
  <c r="E263" i="187"/>
  <c r="E264" i="187"/>
  <c r="E265" i="187"/>
  <c r="E266" i="187"/>
  <c r="E268" i="187"/>
  <c r="E270" i="187"/>
  <c r="E271" i="187"/>
  <c r="E272" i="187"/>
  <c r="E274" i="187"/>
  <c r="E275" i="187"/>
  <c r="E278" i="187"/>
  <c r="E279" i="187"/>
  <c r="E280" i="187"/>
  <c r="E282" i="187"/>
  <c r="E283" i="187"/>
  <c r="E285" i="187"/>
  <c r="E287" i="187"/>
  <c r="E288" i="187"/>
  <c r="E289" i="187"/>
  <c r="E290" i="187"/>
  <c r="E291" i="187"/>
  <c r="E294" i="187"/>
  <c r="E295" i="187"/>
  <c r="E297" i="187"/>
  <c r="E299" i="187"/>
  <c r="E300" i="187"/>
  <c r="E302" i="187"/>
  <c r="E303" i="187"/>
  <c r="E304" i="187"/>
  <c r="E305" i="187"/>
  <c r="E310" i="187"/>
  <c r="E311" i="187"/>
  <c r="E314" i="187"/>
  <c r="E317" i="187"/>
  <c r="E319" i="187"/>
  <c r="E321" i="187"/>
  <c r="E322" i="187"/>
  <c r="E323" i="187"/>
  <c r="E324" i="187"/>
  <c r="E325" i="187"/>
  <c r="E328" i="187"/>
  <c r="E331" i="187"/>
  <c r="E333" i="187"/>
  <c r="E334" i="187"/>
  <c r="D335" i="187"/>
  <c r="E335" i="187" s="1"/>
  <c r="C335" i="187"/>
  <c r="D332" i="187"/>
  <c r="C332" i="187"/>
  <c r="E332" i="187" s="1"/>
  <c r="D330" i="187"/>
  <c r="E330" i="187" s="1"/>
  <c r="C330" i="187"/>
  <c r="D320" i="187"/>
  <c r="C320" i="187"/>
  <c r="E320" i="187" s="1"/>
  <c r="D313" i="187"/>
  <c r="E313" i="187" s="1"/>
  <c r="C313" i="187"/>
  <c r="D306" i="187"/>
  <c r="C306" i="187"/>
  <c r="E306" i="187" s="1"/>
  <c r="D298" i="187"/>
  <c r="E298" i="187" s="1"/>
  <c r="C298" i="187"/>
  <c r="D296" i="187"/>
  <c r="C296" i="187"/>
  <c r="E296" i="187" s="1"/>
  <c r="D292" i="187"/>
  <c r="C292" i="187"/>
  <c r="D286" i="187"/>
  <c r="C286" i="187"/>
  <c r="E286" i="187" s="1"/>
  <c r="D281" i="187"/>
  <c r="E281" i="187" s="1"/>
  <c r="C281" i="187"/>
  <c r="D269" i="187"/>
  <c r="C269" i="187"/>
  <c r="E269" i="187" s="1"/>
  <c r="D241" i="187"/>
  <c r="C241" i="187"/>
  <c r="D229" i="187"/>
  <c r="C229" i="187"/>
  <c r="E229" i="187" s="1"/>
  <c r="D218" i="187"/>
  <c r="E218" i="187" s="1"/>
  <c r="C218" i="187"/>
  <c r="D192" i="187"/>
  <c r="C192" i="187"/>
  <c r="E192" i="187" s="1"/>
  <c r="D150" i="187"/>
  <c r="E150" i="187" s="1"/>
  <c r="C150" i="187"/>
  <c r="D130" i="187"/>
  <c r="C130" i="187"/>
  <c r="E130" i="187" s="1"/>
  <c r="D117" i="187"/>
  <c r="C117" i="187"/>
  <c r="D98" i="187"/>
  <c r="C98" i="187"/>
  <c r="E98" i="187" s="1"/>
  <c r="D97" i="187"/>
  <c r="D89" i="187" s="1"/>
  <c r="C97" i="187"/>
  <c r="C89" i="187" s="1"/>
  <c r="D6" i="187"/>
  <c r="C6" i="187"/>
  <c r="C338" i="187" s="1"/>
  <c r="C8" i="182"/>
  <c r="B8" i="182"/>
  <c r="E89" i="187" l="1"/>
  <c r="E117" i="187"/>
  <c r="E241" i="187"/>
  <c r="E292" i="187"/>
  <c r="E6" i="187"/>
  <c r="D338" i="187"/>
  <c r="C42" i="186" l="1"/>
  <c r="C20" i="186"/>
  <c r="B20" i="186"/>
  <c r="B42" i="186" s="1"/>
  <c r="C35" i="186"/>
  <c r="B35" i="186"/>
  <c r="C38" i="186"/>
  <c r="B38" i="186"/>
  <c r="D17" i="185"/>
  <c r="D19" i="185"/>
  <c r="D20" i="185"/>
  <c r="D34" i="185"/>
  <c r="D35" i="185"/>
  <c r="D36" i="185"/>
  <c r="D37" i="185"/>
  <c r="D38" i="185"/>
  <c r="D39" i="185"/>
  <c r="D40" i="185"/>
  <c r="D41" i="185"/>
  <c r="D42" i="185"/>
  <c r="D44" i="185"/>
  <c r="D16" i="185"/>
  <c r="D9" i="184"/>
  <c r="D10" i="184"/>
  <c r="D12" i="184"/>
  <c r="D7" i="184"/>
  <c r="C44" i="185"/>
  <c r="B44" i="185"/>
  <c r="C39" i="185"/>
  <c r="B39" i="185"/>
  <c r="C34" i="185"/>
  <c r="B34" i="185"/>
  <c r="C16" i="185"/>
  <c r="B16" i="185"/>
  <c r="C12" i="184"/>
  <c r="B12" i="184"/>
  <c r="D9" i="183"/>
  <c r="D10" i="183"/>
  <c r="D12" i="183"/>
  <c r="D7" i="183"/>
  <c r="D7" i="33"/>
  <c r="D8" i="33"/>
  <c r="D9" i="33"/>
  <c r="D11" i="33"/>
  <c r="D12" i="33"/>
  <c r="D13" i="33"/>
  <c r="D16" i="33"/>
  <c r="D18" i="33"/>
  <c r="D6" i="33"/>
  <c r="D6" i="32"/>
  <c r="D7" i="32"/>
  <c r="D8" i="32"/>
  <c r="D9" i="32"/>
  <c r="D11" i="32"/>
  <c r="D12" i="32"/>
  <c r="D16" i="32"/>
  <c r="D5" i="32"/>
  <c r="C12" i="183"/>
  <c r="B12" i="183"/>
  <c r="C18" i="33"/>
  <c r="B18" i="33"/>
  <c r="B13" i="33"/>
  <c r="B6" i="33"/>
  <c r="B8" i="33"/>
  <c r="B11" i="33"/>
  <c r="C13" i="33"/>
  <c r="C11" i="33"/>
  <c r="C8" i="33"/>
  <c r="C6" i="33"/>
  <c r="C16" i="32"/>
  <c r="C12" i="32"/>
  <c r="C7" i="32"/>
  <c r="C5" i="32"/>
  <c r="B16" i="32"/>
  <c r="B12" i="32"/>
  <c r="B7" i="32"/>
  <c r="B5" i="32"/>
  <c r="D7" i="31"/>
  <c r="D9" i="31"/>
  <c r="D10" i="31"/>
  <c r="D13" i="31"/>
  <c r="D15" i="31"/>
  <c r="D6" i="31"/>
  <c r="C15" i="31"/>
  <c r="B15" i="31"/>
  <c r="B10" i="31"/>
  <c r="C10" i="31"/>
  <c r="D6" i="30" l="1"/>
  <c r="D7" i="30"/>
  <c r="D9" i="30"/>
  <c r="D10" i="30"/>
  <c r="D11" i="30"/>
  <c r="D13" i="30"/>
  <c r="D14" i="30"/>
  <c r="D5" i="30"/>
  <c r="D6" i="29"/>
  <c r="D7" i="29"/>
  <c r="D8" i="29"/>
  <c r="D9" i="29"/>
  <c r="D10" i="29"/>
  <c r="D11" i="29"/>
  <c r="D13" i="29"/>
  <c r="D14" i="29"/>
  <c r="D15" i="29"/>
  <c r="D16" i="29"/>
  <c r="D17" i="29"/>
  <c r="D18" i="29"/>
  <c r="D19" i="29"/>
  <c r="D20" i="29"/>
  <c r="D21" i="29"/>
  <c r="D22" i="29"/>
  <c r="D23" i="29"/>
  <c r="D25" i="29"/>
  <c r="D27" i="29"/>
  <c r="D28" i="29"/>
  <c r="D31" i="29"/>
  <c r="D5" i="29"/>
  <c r="B14" i="30"/>
  <c r="B10" i="30"/>
  <c r="C14" i="30"/>
  <c r="C10" i="30"/>
  <c r="C31" i="29"/>
  <c r="C25" i="29"/>
  <c r="C23" i="29"/>
  <c r="C21" i="29"/>
  <c r="C18" i="29"/>
  <c r="C16" i="29"/>
  <c r="C5" i="29"/>
  <c r="D8" i="166"/>
  <c r="D9" i="166"/>
  <c r="D10" i="166"/>
  <c r="D12" i="166"/>
  <c r="D13" i="166"/>
  <c r="D16" i="166"/>
  <c r="D20" i="166"/>
  <c r="D22" i="166"/>
  <c r="D23" i="166"/>
  <c r="D26" i="166"/>
  <c r="D28" i="166"/>
  <c r="D6" i="166"/>
  <c r="D10" i="27"/>
  <c r="D13" i="27"/>
  <c r="D14" i="27"/>
  <c r="D15" i="27"/>
  <c r="D17" i="27"/>
  <c r="D19" i="27"/>
  <c r="D21" i="27"/>
  <c r="D22" i="27"/>
  <c r="D25" i="27"/>
  <c r="D8" i="27"/>
  <c r="D8" i="26"/>
  <c r="D9" i="26"/>
  <c r="D10" i="26"/>
  <c r="D12" i="26"/>
  <c r="D13" i="26"/>
  <c r="D16" i="26"/>
  <c r="D20" i="26"/>
  <c r="D22" i="26"/>
  <c r="D23" i="26"/>
  <c r="D26" i="26"/>
  <c r="D6" i="26"/>
  <c r="B25" i="29"/>
  <c r="B21" i="29"/>
  <c r="B18" i="29"/>
  <c r="B16" i="29"/>
  <c r="B5" i="29"/>
  <c r="C28" i="166"/>
  <c r="B28" i="166"/>
  <c r="B22" i="166"/>
  <c r="C22" i="166"/>
  <c r="C20" i="166"/>
  <c r="B20" i="166"/>
  <c r="B6" i="166"/>
  <c r="C6" i="166"/>
  <c r="B25" i="27"/>
  <c r="B19" i="27"/>
  <c r="B17" i="27"/>
  <c r="C25" i="27"/>
  <c r="C19" i="27"/>
  <c r="C17" i="27"/>
  <c r="B28" i="26"/>
  <c r="B22" i="26"/>
  <c r="C22" i="26"/>
  <c r="C28" i="26"/>
  <c r="B6" i="26"/>
  <c r="B20" i="26" s="1"/>
  <c r="C20" i="26"/>
  <c r="C6" i="26"/>
  <c r="D6" i="25"/>
  <c r="D7" i="25"/>
  <c r="D8" i="25"/>
  <c r="D9" i="25"/>
  <c r="D10" i="25"/>
  <c r="D5" i="25"/>
  <c r="B10" i="25"/>
  <c r="B7" i="25"/>
  <c r="B23" i="29" l="1"/>
  <c r="B31" i="29" s="1"/>
  <c r="C7" i="25"/>
  <c r="C10" i="25" s="1"/>
  <c r="C16" i="169"/>
  <c r="D16" i="169"/>
  <c r="E16" i="169"/>
  <c r="B15" i="169"/>
  <c r="B14" i="169"/>
  <c r="B13" i="169"/>
  <c r="B12" i="169"/>
  <c r="B11" i="169"/>
  <c r="B10" i="169"/>
  <c r="B9" i="169"/>
  <c r="B8" i="169"/>
  <c r="B7" i="169"/>
  <c r="B6" i="169"/>
  <c r="B5" i="169"/>
  <c r="B16" i="169" l="1"/>
  <c r="B50" i="168"/>
  <c r="B45" i="168"/>
  <c r="B11" i="168"/>
  <c r="C5" i="24" l="1"/>
  <c r="C10" i="24"/>
  <c r="C21" i="24"/>
  <c r="C36" i="24"/>
  <c r="C40" i="24"/>
  <c r="C52" i="24"/>
  <c r="B52" i="24"/>
  <c r="B40" i="24"/>
  <c r="B36" i="24"/>
  <c r="B21" i="24"/>
  <c r="B10" i="24"/>
  <c r="B5" i="24"/>
  <c r="D6" i="23"/>
  <c r="D7" i="23"/>
  <c r="D9" i="23"/>
  <c r="D10" i="23"/>
  <c r="D11" i="23"/>
  <c r="D13" i="23"/>
  <c r="D15" i="23"/>
  <c r="D19" i="23"/>
  <c r="D20" i="23"/>
  <c r="D5" i="23"/>
  <c r="C20" i="23"/>
  <c r="C86" i="24" l="1"/>
  <c r="B86" i="24"/>
  <c r="B20" i="23"/>
  <c r="D8" i="182" l="1"/>
  <c r="D9" i="182"/>
  <c r="D10" i="182"/>
  <c r="D11" i="182"/>
  <c r="D12" i="182"/>
  <c r="D13" i="182"/>
  <c r="D14" i="182"/>
  <c r="D15" i="182"/>
  <c r="D16" i="182"/>
  <c r="D17" i="182"/>
  <c r="D18" i="182"/>
  <c r="D19" i="182"/>
  <c r="D20" i="182"/>
  <c r="D21" i="182"/>
  <c r="D22" i="182"/>
  <c r="D23" i="182"/>
  <c r="D24" i="182"/>
  <c r="D25" i="182"/>
  <c r="D26" i="182"/>
  <c r="D27" i="182"/>
  <c r="D28" i="182"/>
  <c r="D32" i="182"/>
  <c r="D33" i="182"/>
  <c r="D35" i="182"/>
  <c r="D36" i="182"/>
  <c r="D37" i="182"/>
  <c r="D5" i="182"/>
  <c r="C32" i="182"/>
  <c r="C33" i="182"/>
  <c r="B32" i="182"/>
  <c r="B33" i="182"/>
  <c r="C30" i="182"/>
  <c r="B30" i="182"/>
  <c r="B44" i="182" s="1"/>
  <c r="D6" i="165"/>
  <c r="D8" i="165"/>
  <c r="D10" i="165"/>
  <c r="D11" i="165"/>
  <c r="D12" i="165"/>
  <c r="D13" i="165"/>
  <c r="D14" i="165"/>
  <c r="D15" i="165"/>
  <c r="D16" i="165"/>
  <c r="D17" i="165"/>
  <c r="D18" i="165"/>
  <c r="D19" i="165"/>
  <c r="D20" i="165"/>
  <c r="D21" i="165"/>
  <c r="D24" i="165"/>
  <c r="D25" i="165"/>
  <c r="D26" i="165"/>
  <c r="D28" i="165"/>
  <c r="D29" i="165"/>
  <c r="D30" i="165"/>
  <c r="D31" i="165"/>
  <c r="D34" i="165"/>
  <c r="D35" i="165"/>
  <c r="D36" i="165"/>
  <c r="D37" i="165"/>
  <c r="D38" i="165"/>
  <c r="D41" i="165"/>
  <c r="D5" i="165"/>
  <c r="C34" i="165"/>
  <c r="B34" i="165"/>
  <c r="B45" i="165" s="1"/>
  <c r="C35" i="165"/>
  <c r="B35" i="165"/>
  <c r="B32" i="165"/>
  <c r="C23" i="165"/>
  <c r="C32" i="165" s="1"/>
  <c r="D32" i="165" s="1"/>
  <c r="B23" i="165"/>
  <c r="C5" i="165"/>
  <c r="B5" i="165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2" i="21"/>
  <c r="D37" i="21"/>
  <c r="D44" i="21"/>
  <c r="D5" i="21"/>
  <c r="C44" i="21"/>
  <c r="C32" i="21"/>
  <c r="B33" i="21"/>
  <c r="B32" i="21" s="1"/>
  <c r="B44" i="21" s="1"/>
  <c r="C30" i="21"/>
  <c r="B30" i="21"/>
  <c r="D5" i="19"/>
  <c r="D8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5" i="19"/>
  <c r="D36" i="19"/>
  <c r="D37" i="19"/>
  <c r="D38" i="19"/>
  <c r="D41" i="19"/>
  <c r="D43" i="19"/>
  <c r="D45" i="19"/>
  <c r="D6" i="19"/>
  <c r="B45" i="19"/>
  <c r="C45" i="19"/>
  <c r="C35" i="19"/>
  <c r="B35" i="19"/>
  <c r="C44" i="182" l="1"/>
  <c r="D44" i="182" s="1"/>
  <c r="D30" i="182"/>
  <c r="D23" i="165"/>
  <c r="C45" i="165"/>
  <c r="D45" i="165" s="1"/>
  <c r="C32" i="19"/>
  <c r="B32" i="19"/>
  <c r="B23" i="19"/>
  <c r="B5" i="19"/>
  <c r="C23" i="19" l="1"/>
  <c r="C5" i="19"/>
</calcChain>
</file>

<file path=xl/sharedStrings.xml><?xml version="1.0" encoding="utf-8"?>
<sst xmlns="http://schemas.openxmlformats.org/spreadsheetml/2006/main" count="1257" uniqueCount="891">
  <si>
    <t>一、税收收入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</si>
  <si>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</si>
  <si>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</si>
  <si>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</si>
  <si>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</si>
  <si>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</si>
  <si>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</si>
  <si>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</si>
  <si>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</si>
  <si>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</si>
  <si>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</si>
  <si>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</si>
  <si>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</si>
  <si>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</si>
  <si>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</si>
  <si>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</si>
  <si>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</si>
  <si>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</si>
  <si>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</si>
  <si>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</si>
  <si>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</si>
  <si>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</si>
  <si>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</si>
  <si>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</si>
  <si>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</si>
  <si>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</si>
  <si>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</si>
  <si>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</si>
  <si>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</si>
  <si>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</si>
  <si>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</si>
  <si>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</si>
  <si>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</si>
  <si>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</si>
  <si>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</si>
  <si>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</si>
  <si>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</si>
  <si>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</si>
  <si>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</si>
  <si>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</si>
  <si>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</si>
  <si>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</si>
  <si>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</si>
  <si>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</si>
  <si>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</si>
  <si>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</si>
  <si>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</si>
  <si>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</si>
  <si>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</si>
  <si>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</si>
  <si>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债务还本支出</t>
  </si>
  <si>
    <t xml:space="preserve">   补助下级支出</t>
    <phoneticPr fontId="37" type="noConversion"/>
  </si>
  <si>
    <t xml:space="preserve">   债务转贷支出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</si>
  <si>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</si>
  <si>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</si>
  <si>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</si>
  <si>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单位：万元</t>
  </si>
  <si>
    <t>项目</t>
  </si>
  <si>
    <t>合计</t>
  </si>
  <si>
    <t> 单位：万元</t>
  </si>
  <si>
    <t>小计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</si>
  <si>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</si>
  <si>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</si>
  <si>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</si>
  <si>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</si>
  <si>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</si>
  <si>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</si>
  <si>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</si>
  <si>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</si>
  <si>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</si>
  <si>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一、企业职工基本养老保险基金支出</t>
  </si>
  <si>
    <t>五、其他国有资本经营预算支出</t>
    <phoneticPr fontId="37" type="noConversion"/>
  </si>
  <si>
    <t>五、其他国有资本经营预算收入</t>
    <phoneticPr fontId="37" type="noConversion"/>
  </si>
  <si>
    <t>当年预算数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</si>
  <si>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</si>
  <si>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</si>
  <si>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</si>
  <si>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  <phoneticPr fontId="37" type="noConversion"/>
  </si>
  <si>
    <t xml:space="preserve">   上级补助收入</t>
    <phoneticPr fontId="37" type="noConversion"/>
  </si>
  <si>
    <t>补助下级支出</t>
    <phoneticPr fontId="37" type="noConversion"/>
  </si>
  <si>
    <t>上解上级支出</t>
    <phoneticPr fontId="37" type="noConversion"/>
  </si>
  <si>
    <t>一、税收返还</t>
  </si>
  <si>
    <t>二、一般性转移支付</t>
  </si>
  <si>
    <t>三、专项转移支付</t>
  </si>
  <si>
    <t>1.一般公共服务支出</t>
  </si>
  <si>
    <t>附表1-1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</si>
  <si>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</si>
  <si>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</si>
  <si>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</si>
  <si>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</si>
  <si>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</si>
  <si>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</si>
  <si>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</si>
  <si>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</si>
  <si>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</si>
  <si>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</si>
  <si>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 xml:space="preserve">    上年结余收入</t>
    <phoneticPr fontId="37" type="noConversion"/>
  </si>
  <si>
    <t>小计</t>
    <phoneticPr fontId="37" type="noConversion"/>
  </si>
  <si>
    <t>债务还本支出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</si>
  <si>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</si>
  <si>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</si>
  <si>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</si>
  <si>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</si>
  <si>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</si>
  <si>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</si>
  <si>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</si>
  <si>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</si>
  <si>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</si>
  <si>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</si>
  <si>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</si>
  <si>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</si>
  <si>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</si>
  <si>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</si>
  <si>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</si>
  <si>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</si>
  <si>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</si>
  <si>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</si>
  <si>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</si>
  <si>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</si>
  <si>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</si>
  <si>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</si>
  <si>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</si>
  <si>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</si>
  <si>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</si>
  <si>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</si>
  <si>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</si>
  <si>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</si>
  <si>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</si>
  <si>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</si>
  <si>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</si>
  <si>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</si>
  <si>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</si>
  <si>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费用补贴</t>
  </si>
  <si>
    <t>利息补贴</t>
  </si>
  <si>
    <t>其他对企业补助</t>
  </si>
  <si>
    <t>社会福利和救助</t>
  </si>
  <si>
    <t>助学金</t>
  </si>
  <si>
    <t>个人农业生产补贴</t>
  </si>
  <si>
    <t>离退休费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</si>
  <si>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</si>
  <si>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</si>
  <si>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</si>
  <si>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</si>
  <si>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</si>
  <si>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</si>
  <si>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</si>
  <si>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</si>
  <si>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</si>
  <si>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</si>
  <si>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预备费</t>
  </si>
  <si>
    <t>预留</t>
  </si>
  <si>
    <t>国家赔偿费用支出</t>
  </si>
  <si>
    <t>对民间非营利组织和群众性自治组织补贴</t>
  </si>
  <si>
    <t>其他商品和服务支出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</si>
  <si>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</si>
  <si>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</si>
  <si>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</si>
  <si>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</si>
  <si>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</si>
  <si>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</si>
  <si>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</si>
  <si>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</si>
  <si>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</si>
  <si>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</si>
  <si>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</si>
  <si>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</si>
  <si>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</si>
  <si>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</si>
  <si>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</si>
  <si>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</si>
  <si>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</si>
  <si>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</si>
  <si>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</si>
  <si>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</si>
  <si>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</si>
  <si>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</si>
  <si>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</si>
  <si>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</si>
  <si>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</si>
  <si>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</si>
  <si>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</si>
  <si>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>收入合计</t>
    <phoneticPr fontId="37" type="noConversion"/>
  </si>
  <si>
    <t>收入合计</t>
    <phoneticPr fontId="37" type="noConversion"/>
  </si>
  <si>
    <t>支出小计</t>
    <phoneticPr fontId="37" type="noConversion"/>
  </si>
  <si>
    <t xml:space="preserve">    上解收入</t>
    <phoneticPr fontId="37" type="noConversion"/>
  </si>
  <si>
    <t>金额</t>
    <phoneticPr fontId="37" type="noConversion"/>
  </si>
  <si>
    <t xml:space="preserve">   债券转贷收入</t>
    <phoneticPr fontId="37" type="noConversion"/>
  </si>
  <si>
    <t>1.体制补助支出</t>
  </si>
  <si>
    <t>2.均衡性转移支付支出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</si>
  <si>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</si>
  <si>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</si>
  <si>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</si>
  <si>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</si>
  <si>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>附表1-23</t>
    <phoneticPr fontId="37" type="noConversion"/>
  </si>
  <si>
    <t>附表1-22</t>
    <phoneticPr fontId="37" type="noConversion"/>
  </si>
  <si>
    <t>附表1-21</t>
    <phoneticPr fontId="37" type="noConversion"/>
  </si>
  <si>
    <t>附表1-10</t>
    <phoneticPr fontId="37" type="noConversion"/>
  </si>
  <si>
    <t>附表1-9</t>
    <phoneticPr fontId="37" type="noConversion"/>
  </si>
  <si>
    <t xml:space="preserve">    烟叶税</t>
    <phoneticPr fontId="37" type="noConversion"/>
  </si>
  <si>
    <t xml:space="preserve">    环境保护税</t>
    <phoneticPr fontId="37" type="noConversion"/>
  </si>
  <si>
    <t xml:space="preserve">   动用预算稳定调节基金</t>
    <phoneticPr fontId="37" type="noConversion"/>
  </si>
  <si>
    <t>一、一般公共服务支出</t>
    <phoneticPr fontId="37" type="noConversion"/>
  </si>
  <si>
    <t>七、文化旅游体育与传媒支出</t>
    <phoneticPr fontId="37" type="noConversion"/>
  </si>
  <si>
    <t>九、卫生健康支出</t>
    <phoneticPr fontId="37" type="noConversion"/>
  </si>
  <si>
    <t>十四、资源勘探工业信息等支出</t>
    <phoneticPr fontId="37" type="noConversion"/>
  </si>
  <si>
    <t>十八、自然资源海洋气象等支出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</si>
  <si>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</si>
  <si>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</si>
  <si>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二十三、其他支出</t>
    <phoneticPr fontId="37" type="noConversion"/>
  </si>
  <si>
    <t>二十四、债务付息支出</t>
    <phoneticPr fontId="37" type="noConversion"/>
  </si>
  <si>
    <t>二十五、债务发行费用支出</t>
    <phoneticPr fontId="37" type="noConversion"/>
  </si>
  <si>
    <t xml:space="preserve">   补充预算周转金</t>
    <phoneticPr fontId="37" type="noConversion"/>
  </si>
  <si>
    <t xml:space="preserve">   补充预算周转金</t>
    <phoneticPr fontId="37" type="noConversion"/>
  </si>
  <si>
    <t>十四、资源勘探工业信息等支出</t>
    <phoneticPr fontId="37" type="noConversion"/>
  </si>
  <si>
    <t>政府投资基金股权投资</t>
  </si>
  <si>
    <t>其他对企业资本性支出</t>
  </si>
  <si>
    <t>对机关事业单位职业年金的补助</t>
  </si>
  <si>
    <t>安排预算稳定调节基金</t>
  </si>
  <si>
    <t>补充预算周转金</t>
  </si>
  <si>
    <t>经常性赠与</t>
  </si>
  <si>
    <t>资本性赠与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</si>
  <si>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</si>
  <si>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</si>
  <si>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</si>
  <si>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</si>
  <si>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</si>
  <si>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</si>
  <si>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</si>
  <si>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</si>
  <si>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</si>
  <si>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</si>
  <si>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</si>
  <si>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</si>
  <si>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</si>
  <si>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</si>
  <si>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</si>
  <si>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</si>
  <si>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</si>
  <si>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</si>
  <si>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</si>
  <si>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</si>
  <si>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</si>
  <si>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</si>
  <si>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</si>
  <si>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</si>
  <si>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</si>
  <si>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</si>
  <si>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</si>
  <si>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</si>
  <si>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</si>
  <si>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</si>
  <si>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</si>
  <si>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</si>
  <si>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</si>
  <si>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</si>
  <si>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</si>
  <si>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一、科学技术支出</t>
    <phoneticPr fontId="37" type="noConversion"/>
  </si>
  <si>
    <t>二、文化旅游体育与传媒支出</t>
    <phoneticPr fontId="37" type="noConversion"/>
  </si>
  <si>
    <t>二、解决历史遗留问题及改革成本支出</t>
    <phoneticPr fontId="37" type="noConversion"/>
  </si>
  <si>
    <t>三、国有企业资本金注入</t>
    <phoneticPr fontId="37" type="noConversion"/>
  </si>
  <si>
    <t>四、国有企业政策性补贴</t>
    <phoneticPr fontId="37" type="noConversion"/>
  </si>
  <si>
    <t xml:space="preserve">    上解支出</t>
    <phoneticPr fontId="37" type="noConversion"/>
  </si>
  <si>
    <t xml:space="preserve">    年终结余</t>
    <phoneticPr fontId="37" type="noConversion"/>
  </si>
  <si>
    <t>一、补充全国社会保障基金</t>
    <phoneticPr fontId="37" type="noConversion"/>
  </si>
  <si>
    <t>一、补充全国社会保障基金</t>
    <phoneticPr fontId="37" type="noConversion"/>
  </si>
  <si>
    <t>二、解决历史遗留问题及改革成本支出</t>
    <phoneticPr fontId="37" type="noConversion"/>
  </si>
  <si>
    <t>三、国有企业资本金注入</t>
    <phoneticPr fontId="37" type="noConversion"/>
  </si>
  <si>
    <t>四、国有企业政策性补贴</t>
    <phoneticPr fontId="37" type="noConversion"/>
  </si>
  <si>
    <t xml:space="preserve">    其中：基本养老保险费收入</t>
  </si>
  <si>
    <t xml:space="preserve">          委托投资收益</t>
  </si>
  <si>
    <t xml:space="preserve">    其中：基本医疗保险费收入</t>
  </si>
  <si>
    <t xml:space="preserve">    其中：工伤保险费收入</t>
  </si>
  <si>
    <t xml:space="preserve">    其中：基本养老金支出</t>
  </si>
  <si>
    <t xml:space="preserve">          个人账户养老金支出</t>
  </si>
  <si>
    <t xml:space="preserve">    其中：工伤保险待遇支出</t>
  </si>
  <si>
    <t xml:space="preserve">          劳动能力鉴定支出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</si>
  <si>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</si>
  <si>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</si>
  <si>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</si>
  <si>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其他费用支出</t>
  </si>
  <si>
    <t xml:space="preserve">          稳定岗位补贴支出</t>
  </si>
  <si>
    <t xml:space="preserve">          技能提升补贴支出</t>
  </si>
  <si>
    <t>单位：亿元</t>
  </si>
  <si>
    <t>一般债务</t>
  </si>
  <si>
    <t>专项债务</t>
  </si>
  <si>
    <t xml:space="preserve">   其中：再融资债券</t>
  </si>
  <si>
    <t xml:space="preserve">   区域间转移性收入</t>
    <phoneticPr fontId="37" type="noConversion"/>
  </si>
  <si>
    <t>附表1-2</t>
    <phoneticPr fontId="37" type="noConversion"/>
  </si>
  <si>
    <t xml:space="preserve">   区域间转移性支出</t>
    <phoneticPr fontId="37" type="noConversion"/>
  </si>
  <si>
    <t>项目</t>
    <phoneticPr fontId="37" type="noConversion"/>
  </si>
  <si>
    <t>合计</t>
    <phoneticPr fontId="37" type="noConversion"/>
  </si>
  <si>
    <t>三、机关资本性支出</t>
    <phoneticPr fontId="37" type="noConversion"/>
  </si>
  <si>
    <t>四、机关资本性支出（基本建设）</t>
    <phoneticPr fontId="37" type="noConversion"/>
  </si>
  <si>
    <t>合计</t>
    <phoneticPr fontId="37" type="noConversion"/>
  </si>
  <si>
    <t>四、机关资本性支出（基本建设）</t>
    <phoneticPr fontId="37" type="noConversion"/>
  </si>
  <si>
    <t>资本性支出</t>
    <phoneticPr fontId="37" type="noConversion"/>
  </si>
  <si>
    <t>资本性支出（基本建设）</t>
    <phoneticPr fontId="37" type="noConversion"/>
  </si>
  <si>
    <t>资本金注入</t>
    <phoneticPr fontId="37" type="noConversion"/>
  </si>
  <si>
    <t>资本金注入（基本建设）</t>
    <phoneticPr fontId="37" type="noConversion"/>
  </si>
  <si>
    <t>其他对个人和家庭的补助</t>
    <phoneticPr fontId="37" type="noConversion"/>
  </si>
  <si>
    <t>区域间转移性支出</t>
    <phoneticPr fontId="37" type="noConversion"/>
  </si>
  <si>
    <t>合计</t>
    <phoneticPr fontId="37" type="noConversion"/>
  </si>
  <si>
    <t>33.其他一般性转移支付支出</t>
    <phoneticPr fontId="37" type="noConversion"/>
  </si>
  <si>
    <t>地区</t>
    <phoneticPr fontId="37" type="noConversion"/>
  </si>
  <si>
    <t>一、因公出国（境）费用</t>
    <phoneticPr fontId="37" type="noConversion"/>
  </si>
  <si>
    <t>二、公务接待费</t>
    <phoneticPr fontId="37" type="noConversion"/>
  </si>
  <si>
    <t>三、公务用车购置及运行费</t>
    <phoneticPr fontId="37" type="noConversion"/>
  </si>
  <si>
    <t xml:space="preserve">  其中：1.公务用车运行费</t>
    <phoneticPr fontId="68" type="noConversion"/>
  </si>
  <si>
    <t xml:space="preserve">        2.公务用车购置费</t>
    <phoneticPr fontId="68" type="noConversion"/>
  </si>
  <si>
    <t>收入小计</t>
    <phoneticPr fontId="37" type="noConversion"/>
  </si>
  <si>
    <t>项目</t>
    <phoneticPr fontId="37" type="noConversion"/>
  </si>
  <si>
    <t xml:space="preserve">   1.国家电影事业发展专项资金收入</t>
    <phoneticPr fontId="37" type="noConversion"/>
  </si>
  <si>
    <t xml:space="preserve">   2.国有土地收益基金收入</t>
    <phoneticPr fontId="37" type="noConversion"/>
  </si>
  <si>
    <t xml:space="preserve">   3.农业土地开发资金收入</t>
    <phoneticPr fontId="37" type="noConversion"/>
  </si>
  <si>
    <t xml:space="preserve">   4.国有土地使用权出让收入</t>
    <phoneticPr fontId="37" type="noConversion"/>
  </si>
  <si>
    <t xml:space="preserve">   5.大中型水库库区基金收入</t>
    <phoneticPr fontId="37" type="noConversion"/>
  </si>
  <si>
    <t xml:space="preserve">   6.彩票公益金收入</t>
    <phoneticPr fontId="37" type="noConversion"/>
  </si>
  <si>
    <t xml:space="preserve">   7.城市基础设施配套费收入</t>
    <phoneticPr fontId="37" type="noConversion"/>
  </si>
  <si>
    <t xml:space="preserve">   8.小型水库移民扶助基金收入</t>
    <phoneticPr fontId="37" type="noConversion"/>
  </si>
  <si>
    <t xml:space="preserve">   9.国家重大水利工程建设基金收入</t>
    <phoneticPr fontId="37" type="noConversion"/>
  </si>
  <si>
    <t xml:space="preserve">   10.污水处理费收入</t>
    <phoneticPr fontId="37" type="noConversion"/>
  </si>
  <si>
    <t xml:space="preserve">   11.彩票发行机构和彩票销售机构的业务费用</t>
    <phoneticPr fontId="37" type="noConversion"/>
  </si>
  <si>
    <t xml:space="preserve">   12.其他政府性基金收入</t>
    <phoneticPr fontId="37" type="noConversion"/>
  </si>
  <si>
    <t>项目</t>
    <phoneticPr fontId="37" type="noConversion"/>
  </si>
  <si>
    <t>三、节能环保支出</t>
    <phoneticPr fontId="37" type="noConversion"/>
  </si>
  <si>
    <t>四、城乡社区支出</t>
    <phoneticPr fontId="37" type="noConversion"/>
  </si>
  <si>
    <t>五、农林水支出</t>
    <phoneticPr fontId="37" type="noConversion"/>
  </si>
  <si>
    <t>六、交通运输支出</t>
    <phoneticPr fontId="37" type="noConversion"/>
  </si>
  <si>
    <t>七、资源勘探工业信息等支出</t>
    <phoneticPr fontId="37" type="noConversion"/>
  </si>
  <si>
    <t>八、金融支出</t>
    <phoneticPr fontId="37" type="noConversion"/>
  </si>
  <si>
    <t>九、其他支出</t>
    <phoneticPr fontId="37" type="noConversion"/>
  </si>
  <si>
    <t>十、债务付息支出</t>
    <phoneticPr fontId="37" type="noConversion"/>
  </si>
  <si>
    <t>十一、债务发行费用支出</t>
    <phoneticPr fontId="37" type="noConversion"/>
  </si>
  <si>
    <t>十二、抗疫特别国债安排的支出</t>
    <phoneticPr fontId="37" type="noConversion"/>
  </si>
  <si>
    <t>支出小计</t>
    <phoneticPr fontId="37" type="noConversion"/>
  </si>
  <si>
    <t>项目</t>
    <phoneticPr fontId="88" type="noConversion"/>
  </si>
  <si>
    <t>一、非税收入</t>
    <phoneticPr fontId="37" type="noConversion"/>
  </si>
  <si>
    <t>（一）政府性基金收入</t>
    <phoneticPr fontId="37" type="noConversion"/>
  </si>
  <si>
    <t>（二）专项债务对应项目专项收入</t>
    <phoneticPr fontId="37" type="noConversion"/>
  </si>
  <si>
    <t>二、债务收入</t>
    <phoneticPr fontId="37" type="noConversion"/>
  </si>
  <si>
    <t>三、转移性收入</t>
    <phoneticPr fontId="37" type="noConversion"/>
  </si>
  <si>
    <t>支出小计</t>
    <phoneticPr fontId="37" type="noConversion"/>
  </si>
  <si>
    <t>合计</t>
    <phoneticPr fontId="37" type="noConversion"/>
  </si>
  <si>
    <t>抗疫特别国债转移支付支出</t>
    <phoneticPr fontId="37" type="noConversion"/>
  </si>
  <si>
    <t>科学技术支出</t>
    <phoneticPr fontId="37" type="noConversion"/>
  </si>
  <si>
    <t>文化旅游体育与传媒支出</t>
    <phoneticPr fontId="37" type="noConversion"/>
  </si>
  <si>
    <t>社会保障和就业支出</t>
    <phoneticPr fontId="37" type="noConversion"/>
  </si>
  <si>
    <t>节能环保支出</t>
    <phoneticPr fontId="37" type="noConversion"/>
  </si>
  <si>
    <t>城乡社区支出</t>
    <phoneticPr fontId="37" type="noConversion"/>
  </si>
  <si>
    <t>农林水支出</t>
    <phoneticPr fontId="37" type="noConversion"/>
  </si>
  <si>
    <t>交通运输支出</t>
    <phoneticPr fontId="37" type="noConversion"/>
  </si>
  <si>
    <t>资源勘探工业信息等支出</t>
    <phoneticPr fontId="37" type="noConversion"/>
  </si>
  <si>
    <t>其他支出</t>
    <phoneticPr fontId="37" type="noConversion"/>
  </si>
  <si>
    <t> 单位：万元</t>
    <phoneticPr fontId="37" type="noConversion"/>
  </si>
  <si>
    <t> 单位：万元</t>
    <phoneticPr fontId="37" type="noConversion"/>
  </si>
  <si>
    <t xml:space="preserve">    转移支付支出</t>
    <phoneticPr fontId="37" type="noConversion"/>
  </si>
  <si>
    <t xml:space="preserve">    国有资本经营预算转移支付收入</t>
    <phoneticPr fontId="37" type="noConversion"/>
  </si>
  <si>
    <t>支出合计</t>
    <phoneticPr fontId="37" type="noConversion"/>
  </si>
  <si>
    <t xml:space="preserve">      转移支付支出</t>
    <phoneticPr fontId="37" type="noConversion"/>
  </si>
  <si>
    <t xml:space="preserve">      上解支出</t>
    <phoneticPr fontId="37" type="noConversion"/>
  </si>
  <si>
    <t xml:space="preserve">      调出资金</t>
    <phoneticPr fontId="37" type="noConversion"/>
  </si>
  <si>
    <t xml:space="preserve">      年终结余</t>
    <phoneticPr fontId="37" type="noConversion"/>
  </si>
  <si>
    <t> 单位：万元</t>
    <phoneticPr fontId="37" type="noConversion"/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</si>
  <si>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</si>
  <si>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</si>
  <si>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</si>
  <si>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</si>
  <si>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</si>
  <si>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</si>
  <si>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项目</t>
    <phoneticPr fontId="37" type="noConversion"/>
  </si>
  <si>
    <t>项目</t>
    <phoneticPr fontId="37" type="noConversion"/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</si>
  <si>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</si>
  <si>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</si>
  <si>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</si>
  <si>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</si>
  <si>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</si>
  <si>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</si>
  <si>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</si>
  <si>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</si>
  <si>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</si>
  <si>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</si>
  <si>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</si>
  <si>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</si>
  <si>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</si>
  <si>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</si>
  <si>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</si>
  <si>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</si>
  <si>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</si>
  <si>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</si>
  <si>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</si>
  <si>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</si>
  <si>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</si>
  <si>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</si>
  <si>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</si>
  <si>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</si>
  <si>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</si>
  <si>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</si>
  <si>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  <phoneticPr fontId="68" type="noConversion"/>
  </si>
  <si>
    <t>1.</t>
    <phoneticPr fontId="68" type="noConversion"/>
  </si>
  <si>
    <t>合计</t>
    <phoneticPr fontId="37" type="noConversion"/>
  </si>
  <si>
    <t>地区</t>
    <phoneticPr fontId="37" type="noConversion"/>
  </si>
  <si>
    <t>地区</t>
    <phoneticPr fontId="37" type="noConversion"/>
  </si>
  <si>
    <t>附表1-4</t>
    <phoneticPr fontId="37" type="noConversion"/>
  </si>
  <si>
    <t>附表1-11</t>
    <phoneticPr fontId="37" type="noConversion"/>
  </si>
  <si>
    <t>附表1-12</t>
    <phoneticPr fontId="37" type="noConversion"/>
  </si>
  <si>
    <t>附表1-13</t>
    <phoneticPr fontId="37" type="noConversion"/>
  </si>
  <si>
    <t>附表1-14</t>
    <phoneticPr fontId="37" type="noConversion"/>
  </si>
  <si>
    <t>附表1-15</t>
    <phoneticPr fontId="37" type="noConversion"/>
  </si>
  <si>
    <t>附表1-16</t>
    <phoneticPr fontId="37" type="noConversion"/>
  </si>
  <si>
    <t>附表1-17</t>
    <phoneticPr fontId="37" type="noConversion"/>
  </si>
  <si>
    <t>附表1-18</t>
    <phoneticPr fontId="37" type="noConversion"/>
  </si>
  <si>
    <t>附表1-19</t>
    <phoneticPr fontId="37" type="noConversion"/>
  </si>
  <si>
    <t>附表1-20</t>
    <phoneticPr fontId="37" type="noConversion"/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</si>
  <si>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</si>
  <si>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</si>
  <si>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</si>
  <si>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</si>
  <si>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</si>
  <si>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</si>
  <si>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 xml:space="preserve">    其中：失业保险费收入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</si>
  <si>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</si>
  <si>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</si>
  <si>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</si>
  <si>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  <phoneticPr fontId="37" type="noConversion"/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</si>
  <si>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</si>
  <si>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</si>
  <si>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</si>
  <si>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</si>
  <si>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其中：职工基本医疗保险统筹基金支出</t>
  </si>
  <si>
    <t xml:space="preserve">          职工基本医疗保险个人账户基金支出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</si>
  <si>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</si>
  <si>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</si>
  <si>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</si>
  <si>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</si>
  <si>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</si>
  <si>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</si>
  <si>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t>附件1</t>
    <phoneticPr fontId="68" type="noConversion"/>
  </si>
  <si>
    <t>2025年度一般公共预算收入预算表</t>
  </si>
  <si>
    <t>2025年度一般公共预算支出预算表</t>
  </si>
  <si>
    <t>2025年度本级一般公共预算收入预算表</t>
  </si>
  <si>
    <t>2025年度本级一般公共预算支出预算表</t>
  </si>
  <si>
    <t>2025年度本级一般公共预算支出预算功能分类明细表</t>
  </si>
  <si>
    <t>2025年度本级一般公共预算支出经济分类情况表</t>
  </si>
  <si>
    <t>2025年度本级一般公共预算基本支出经济分类情况表</t>
  </si>
  <si>
    <t>2025年度一般公共预算转移支付预算表（分项目）</t>
  </si>
  <si>
    <t>2025年度一般公共预算转移支付预算表（分地区）</t>
  </si>
  <si>
    <t>2025年度本级一般公共预算“三公”经费支出预算表</t>
  </si>
  <si>
    <t>2025年度政府性基金预算收入预算表</t>
  </si>
  <si>
    <t>2025年度政府性基金预算支出预算表</t>
  </si>
  <si>
    <t>2025年度本级政府性基金预算收入预算表</t>
  </si>
  <si>
    <t>2025年度本级政府性基金预算支出预算表</t>
  </si>
  <si>
    <t>2025年度政府性基金预算转移支付预算表</t>
  </si>
  <si>
    <t>2025年度国有资本经营预算收入预算表</t>
  </si>
  <si>
    <t>2025年度国有资本经营预算支出预算表</t>
  </si>
  <si>
    <t>2025年度本级国有资本经营预算收入预算表</t>
  </si>
  <si>
    <t>2025年度本级国有资本经营预算支出预算表</t>
  </si>
  <si>
    <t>2025年度国有资本经营预算转移支付预算表</t>
  </si>
  <si>
    <t>2025年度社会保险基金预算收入预算表</t>
  </si>
  <si>
    <t>2025年度社会保险基金预算支出预算表</t>
  </si>
  <si>
    <t>2025年度本级社会保险基金预算收入预算表</t>
  </si>
  <si>
    <t>2025年度本级社会保险基金预算支出预算表</t>
  </si>
  <si>
    <t>2025年度地方政府债务限额及余额情况表</t>
  </si>
  <si>
    <t>2025年度地方政府一般债务限额及余额情况表</t>
  </si>
  <si>
    <t>2025年度地方政府专项债务限额及余额情况表</t>
  </si>
  <si>
    <t>2025年度地方政府债券发行及还本付息情况表</t>
  </si>
  <si>
    <t>2025年度三明市预算收支表</t>
    <phoneticPr fontId="68" type="noConversion"/>
  </si>
  <si>
    <t>2025年度一般公共预算收入预算表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</si>
  <si>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</si>
  <si>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</si>
  <si>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>2025年度一般公共预算支出预算表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</si>
  <si>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</si>
  <si>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</si>
  <si>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>2025年度本级一般公共预算收入预算表</t>
    <phoneticPr fontId="37" type="noConversion"/>
  </si>
  <si>
    <t>2025年度本级一般公共预算支出预算表</t>
    <phoneticPr fontId="37" type="noConversion"/>
  </si>
  <si>
    <t>2025年度本级一般公共预算支出经济分类情况表</t>
    <phoneticPr fontId="37" type="noConversion"/>
  </si>
  <si>
    <t>2025年度本级一般公共预算基本支出经济分类情况表</t>
    <phoneticPr fontId="37" type="noConversion"/>
  </si>
  <si>
    <t>2025年度一般公共预算转移支付预算表（分项目）</t>
    <phoneticPr fontId="37" type="noConversion"/>
  </si>
  <si>
    <t>　　民族乡发展专项</t>
    <phoneticPr fontId="37" type="noConversion"/>
  </si>
  <si>
    <t>7.社会保障和就业支出</t>
  </si>
  <si>
    <t>　　社区综治协管员经费</t>
    <phoneticPr fontId="37" type="noConversion"/>
  </si>
  <si>
    <t>2025年度一般公共预算转移支付预算表（分地区）</t>
    <phoneticPr fontId="37" type="noConversion"/>
  </si>
  <si>
    <t>三元区</t>
    <phoneticPr fontId="37" type="noConversion"/>
  </si>
  <si>
    <t>永安市</t>
    <phoneticPr fontId="37" type="noConversion"/>
  </si>
  <si>
    <t>宁化县</t>
    <phoneticPr fontId="37" type="noConversion"/>
  </si>
  <si>
    <t>大田县</t>
    <phoneticPr fontId="37" type="noConversion"/>
  </si>
  <si>
    <t>清流县</t>
    <phoneticPr fontId="37" type="noConversion"/>
  </si>
  <si>
    <t>明溪县</t>
    <phoneticPr fontId="37" type="noConversion"/>
  </si>
  <si>
    <t>尤溪县</t>
    <phoneticPr fontId="37" type="noConversion"/>
  </si>
  <si>
    <t>沙县区</t>
    <phoneticPr fontId="37" type="noConversion"/>
  </si>
  <si>
    <t>将乐县</t>
    <phoneticPr fontId="37" type="noConversion"/>
  </si>
  <si>
    <t>泰宁县</t>
    <phoneticPr fontId="37" type="noConversion"/>
  </si>
  <si>
    <t>建宁县</t>
    <phoneticPr fontId="37" type="noConversion"/>
  </si>
  <si>
    <t>2025年度本级一般公共预算“三公”经费支出预算表</t>
    <phoneticPr fontId="37" type="noConversion"/>
  </si>
  <si>
    <t>上年预算数</t>
    <phoneticPr fontId="37" type="noConversion"/>
  </si>
  <si>
    <t>392</t>
    <phoneticPr fontId="37" type="noConversion"/>
  </si>
  <si>
    <t>2025年度政府性基金预算收入预算表</t>
    <phoneticPr fontId="37" type="noConversion"/>
  </si>
  <si>
    <t>2025年度政府性基金预算支出预算表</t>
    <phoneticPr fontId="37" type="noConversion"/>
  </si>
  <si>
    <t>2025年度本级政府性基金预算收入预算表</t>
    <phoneticPr fontId="37" type="noConversion"/>
  </si>
  <si>
    <t>2025年度本级政府性基金预算支出预算表</t>
    <phoneticPr fontId="37" type="noConversion"/>
  </si>
  <si>
    <t>二、交通运输支出</t>
    <phoneticPr fontId="37" type="noConversion"/>
  </si>
  <si>
    <t>三、其他支出</t>
    <phoneticPr fontId="37" type="noConversion"/>
  </si>
  <si>
    <t>四、债务付息支出</t>
    <phoneticPr fontId="37" type="noConversion"/>
  </si>
  <si>
    <t xml:space="preserve">    农业土地开发资金安排的支出</t>
    <phoneticPr fontId="37" type="noConversion"/>
  </si>
  <si>
    <t xml:space="preserve">    征地和拆迁补偿支出</t>
    <phoneticPr fontId="37" type="noConversion"/>
  </si>
  <si>
    <t xml:space="preserve">    土地开发支出</t>
    <phoneticPr fontId="37" type="noConversion"/>
  </si>
  <si>
    <t xml:space="preserve">    城市建设支出</t>
    <phoneticPr fontId="37" type="noConversion"/>
  </si>
  <si>
    <t xml:space="preserve">    土地出让业务支出</t>
    <phoneticPr fontId="37" type="noConversion"/>
  </si>
  <si>
    <t xml:space="preserve">    其他国有土地使用权出让收入安排的支出</t>
    <phoneticPr fontId="37" type="noConversion"/>
  </si>
  <si>
    <t xml:space="preserve">    其他城市基础设施配套费安排的支出</t>
    <phoneticPr fontId="37" type="noConversion"/>
  </si>
  <si>
    <t xml:space="preserve">    其他污水处理费安排的支出</t>
    <phoneticPr fontId="37" type="noConversion"/>
  </si>
  <si>
    <t xml:space="preserve">    航线和机场补贴</t>
    <phoneticPr fontId="37" type="noConversion"/>
  </si>
  <si>
    <t xml:space="preserve">    用于社会福利的彩票公益金支出</t>
    <phoneticPr fontId="37" type="noConversion"/>
  </si>
  <si>
    <t xml:space="preserve">    用于体育事业的彩票公益金支出</t>
    <phoneticPr fontId="37" type="noConversion"/>
  </si>
  <si>
    <t xml:space="preserve">    其他地方自行试点项目收益专项债券付息支出</t>
    <phoneticPr fontId="37" type="noConversion"/>
  </si>
  <si>
    <t>一、城乡社区支出</t>
    <phoneticPr fontId="37" type="noConversion"/>
  </si>
  <si>
    <t xml:space="preserve">    廉租住房支出</t>
    <phoneticPr fontId="37" type="noConversion"/>
  </si>
  <si>
    <t xml:space="preserve">    支付破产或改制企业职工安置费</t>
    <phoneticPr fontId="37" type="noConversion"/>
  </si>
  <si>
    <t>2025年度政府性基金预算转移支付预算表</t>
    <phoneticPr fontId="37" type="noConversion"/>
  </si>
  <si>
    <t>三元区</t>
  </si>
  <si>
    <t>永安市</t>
  </si>
  <si>
    <t>宁化县</t>
  </si>
  <si>
    <t>大田县</t>
  </si>
  <si>
    <t>清流县</t>
  </si>
  <si>
    <t>明溪县</t>
  </si>
  <si>
    <t>尤溪县</t>
  </si>
  <si>
    <t>将乐县</t>
  </si>
  <si>
    <t>泰宁县</t>
  </si>
  <si>
    <t>建宁县</t>
  </si>
  <si>
    <t>2025年度国有资本经营预算收入预算表</t>
    <phoneticPr fontId="37" type="noConversion"/>
  </si>
  <si>
    <t>2025年度国有资本经营预算支出预算表</t>
    <phoneticPr fontId="37" type="noConversion"/>
  </si>
  <si>
    <t>2025年度本级国有资本经营预算收入预算表</t>
    <phoneticPr fontId="37" type="noConversion"/>
  </si>
  <si>
    <t>2025年度本级国有资本经营预算支出预算表</t>
    <phoneticPr fontId="37" type="noConversion"/>
  </si>
  <si>
    <t xml:space="preserve">    其他国有资本经营预算企业利润收入</t>
    <phoneticPr fontId="37" type="noConversion"/>
  </si>
  <si>
    <t xml:space="preserve">    其他国有资本经营预算企业股利、股息收入</t>
    <phoneticPr fontId="37" type="noConversion"/>
  </si>
  <si>
    <t xml:space="preserve">    其他解决历史遗留问题及改革成本支出</t>
    <phoneticPr fontId="37" type="noConversion"/>
  </si>
  <si>
    <t xml:space="preserve">    其他国有企业资本金注入</t>
    <phoneticPr fontId="37" type="noConversion"/>
  </si>
  <si>
    <t xml:space="preserve">    其他国有资本经营预算支出</t>
    <phoneticPr fontId="37" type="noConversion"/>
  </si>
  <si>
    <t>2025年度国有资本经营预算转移支付预算表</t>
    <phoneticPr fontId="37" type="noConversion"/>
  </si>
  <si>
    <t>沙县区</t>
  </si>
  <si>
    <t>项目</t>
    <phoneticPr fontId="37" type="noConversion"/>
  </si>
  <si>
    <t>项目</t>
    <phoneticPr fontId="37" type="noConversion"/>
  </si>
  <si>
    <t>2025年度社会保险基金预算收入预算表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</si>
  <si>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</si>
  <si>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</si>
  <si>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>2025年度社会保险基金预算支出预算表</t>
    <phoneticPr fontId="37" type="noConversion"/>
  </si>
  <si>
    <t>2025年度本级社会保险基金预算收入预算表</t>
    <phoneticPr fontId="37" type="noConversion"/>
  </si>
  <si>
    <t>2025年度本级社会保险基金预算支出预算表</t>
    <phoneticPr fontId="37" type="noConversion"/>
  </si>
  <si>
    <t>项       目</t>
    <phoneticPr fontId="37" type="noConversion"/>
  </si>
  <si>
    <t>十、节能环保支出</t>
    <phoneticPr fontId="37" type="noConversion"/>
  </si>
  <si>
    <t>附表1-5</t>
    <phoneticPr fontId="102" type="noConversion"/>
  </si>
  <si>
    <t>2025年度本级一般公共预算支出预算功能分类明细表</t>
    <phoneticPr fontId="102" type="noConversion"/>
  </si>
  <si>
    <t>单位：万元</t>
    <phoneticPr fontId="37" type="noConversion"/>
  </si>
  <si>
    <t>功能科目</t>
    <phoneticPr fontId="102" type="noConversion"/>
  </si>
  <si>
    <t>当年预算数</t>
    <phoneticPr fontId="102" type="noConversion"/>
  </si>
  <si>
    <t>上年预算数</t>
    <phoneticPr fontId="102" type="noConversion"/>
  </si>
  <si>
    <t>当年预算数为上年预算数的％</t>
    <phoneticPr fontId="102" type="noConversion"/>
  </si>
  <si>
    <t>科目编码</t>
    <phoneticPr fontId="102" type="noConversion"/>
  </si>
  <si>
    <t>科目名称</t>
    <phoneticPr fontId="102" type="noConversion"/>
  </si>
  <si>
    <t>一、</t>
    <phoneticPr fontId="102" type="noConversion"/>
  </si>
  <si>
    <t>一般公共服务支出</t>
    <phoneticPr fontId="102" type="noConversion"/>
  </si>
  <si>
    <t>行政运行</t>
  </si>
  <si>
    <t>机关服务</t>
  </si>
  <si>
    <t>事业运行</t>
  </si>
  <si>
    <t>政协会议</t>
  </si>
  <si>
    <t>政务公开审批</t>
  </si>
  <si>
    <t>其他政府办公厅（室）及相关机构事务支出</t>
  </si>
  <si>
    <t>物价管理</t>
  </si>
  <si>
    <t>其他发展与改革事务支出</t>
  </si>
  <si>
    <t>信息事务</t>
  </si>
  <si>
    <t>专项普查活动</t>
  </si>
  <si>
    <t>一般行政管理事务</t>
  </si>
  <si>
    <t>信息化建设</t>
  </si>
  <si>
    <t>财政委托业务支出</t>
  </si>
  <si>
    <t>其他财政事务支出</t>
  </si>
  <si>
    <t>税收业务</t>
  </si>
  <si>
    <t>审计业务</t>
  </si>
  <si>
    <t>海关关务</t>
  </si>
  <si>
    <t>其他海关事务支出</t>
  </si>
  <si>
    <t>其他纪检监察事务支出</t>
  </si>
  <si>
    <t>招商引资</t>
  </si>
  <si>
    <t>其他商贸事务支出</t>
  </si>
  <si>
    <t>其他知识产权事务支出</t>
  </si>
  <si>
    <t>其他民族事务支出</t>
  </si>
  <si>
    <t>台湾事务</t>
  </si>
  <si>
    <t>档案馆</t>
  </si>
  <si>
    <t>其他档案事务支出</t>
  </si>
  <si>
    <t>其他民主党派及工商联事务支出</t>
  </si>
  <si>
    <t>工会事务</t>
  </si>
  <si>
    <t>其他群众团体事务支出</t>
  </si>
  <si>
    <t>专项业务</t>
  </si>
  <si>
    <t>其他党委办公厅（室）及相关机构事务支出</t>
  </si>
  <si>
    <t>公务员事务</t>
  </si>
  <si>
    <t>其他组织事务支出</t>
  </si>
  <si>
    <t>其他共产党事务支出</t>
  </si>
  <si>
    <t>信息安全事务</t>
  </si>
  <si>
    <t>经营主体管理</t>
  </si>
  <si>
    <t>药品事务</t>
  </si>
  <si>
    <t>食品安全监管</t>
  </si>
  <si>
    <t>其他市场监督管理事务</t>
  </si>
  <si>
    <t>其他社会工作事务支出</t>
  </si>
  <si>
    <t>信访业务</t>
  </si>
  <si>
    <t>其他信访事务支出</t>
  </si>
  <si>
    <t>其他一般公共服务支出</t>
  </si>
  <si>
    <t>二、</t>
    <phoneticPr fontId="102" type="noConversion"/>
  </si>
  <si>
    <t>外交支出</t>
    <phoneticPr fontId="102" type="noConversion"/>
  </si>
  <si>
    <t>三、</t>
    <phoneticPr fontId="102" type="noConversion"/>
  </si>
  <si>
    <t>国防支出</t>
    <phoneticPr fontId="102" type="noConversion"/>
  </si>
  <si>
    <t>四、</t>
    <phoneticPr fontId="102" type="noConversion"/>
  </si>
  <si>
    <t>公共安全支出</t>
    <phoneticPr fontId="102" type="noConversion"/>
  </si>
  <si>
    <t>其他公安支出</t>
  </si>
  <si>
    <t>其他国家安全支出</t>
  </si>
  <si>
    <t>其他司法支出</t>
  </si>
  <si>
    <t>国家司法救助支出</t>
  </si>
  <si>
    <t>其他公共安全支出</t>
  </si>
  <si>
    <t>五、</t>
    <phoneticPr fontId="102" type="noConversion"/>
  </si>
  <si>
    <t>教育支出</t>
    <phoneticPr fontId="102" type="noConversion"/>
  </si>
  <si>
    <t>学前教育</t>
  </si>
  <si>
    <t>小学教育</t>
  </si>
  <si>
    <t>初中教育</t>
  </si>
  <si>
    <t>高中教育</t>
  </si>
  <si>
    <t>高等教育</t>
  </si>
  <si>
    <t>其他普通教育支出</t>
  </si>
  <si>
    <t>中等职业教育</t>
  </si>
  <si>
    <t>技校教育</t>
  </si>
  <si>
    <t>高等职业教育</t>
  </si>
  <si>
    <t>成人中等教育</t>
  </si>
  <si>
    <t>特殊学校教育</t>
  </si>
  <si>
    <t>专门学校教育</t>
  </si>
  <si>
    <t>教师进修</t>
  </si>
  <si>
    <t>干部教育</t>
  </si>
  <si>
    <t>其他进修及培训</t>
  </si>
  <si>
    <t>其他教育费附加安排的支出</t>
  </si>
  <si>
    <t>其他教育支出</t>
  </si>
  <si>
    <t>六、</t>
    <phoneticPr fontId="102" type="noConversion"/>
  </si>
  <si>
    <t>科学技术支出</t>
    <phoneticPr fontId="102" type="noConversion"/>
  </si>
  <si>
    <t>机构运行</t>
  </si>
  <si>
    <t>社会公益研究</t>
  </si>
  <si>
    <t>其他技术研究与开发支出</t>
  </si>
  <si>
    <t>其他科技条件与服务支出</t>
  </si>
  <si>
    <t>社会科学研究</t>
  </si>
  <si>
    <t>科普活动</t>
  </si>
  <si>
    <t>其他科学技术普及支出</t>
  </si>
  <si>
    <t>其他科学技术支出</t>
  </si>
  <si>
    <t>七、</t>
    <phoneticPr fontId="102" type="noConversion"/>
  </si>
  <si>
    <t>文化旅游体育与传媒支出</t>
    <phoneticPr fontId="102" type="noConversion"/>
  </si>
  <si>
    <t>图书馆</t>
  </si>
  <si>
    <t>艺术表演团体</t>
  </si>
  <si>
    <t>群众文化</t>
  </si>
  <si>
    <t>文化创作与保护</t>
  </si>
  <si>
    <t>文化和旅游市场管理</t>
  </si>
  <si>
    <t>文化和旅游管理事务</t>
  </si>
  <si>
    <t>其他文化和旅游支出</t>
  </si>
  <si>
    <t>文物保护</t>
  </si>
  <si>
    <t>博物馆</t>
  </si>
  <si>
    <t>运动项目管理</t>
  </si>
  <si>
    <t>体育场馆</t>
  </si>
  <si>
    <t>群众体育</t>
  </si>
  <si>
    <t>其他体育支出</t>
  </si>
  <si>
    <t>其他广播电视支出</t>
  </si>
  <si>
    <t>其他文化旅游体育与传媒支出</t>
  </si>
  <si>
    <t>八、</t>
    <phoneticPr fontId="102" type="noConversion"/>
  </si>
  <si>
    <t>社会保障和就业支出</t>
    <phoneticPr fontId="102" type="noConversion"/>
  </si>
  <si>
    <t>就业管理事务</t>
  </si>
  <si>
    <t>社会保险业务管理事务</t>
  </si>
  <si>
    <t>社会保险经办机构</t>
  </si>
  <si>
    <t>公共就业服务和职业技能鉴定机构</t>
  </si>
  <si>
    <t>其他人力资源和社会保障管理事务支出</t>
  </si>
  <si>
    <t>基层政权建设和社区治理</t>
    <phoneticPr fontId="102" type="noConversion"/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</si>
  <si>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</si>
  <si>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</si>
  <si>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</si>
  <si>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</si>
  <si>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</si>
  <si>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</si>
  <si>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</si>
  <si>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其他企业改革发展补助</t>
  </si>
  <si>
    <t>其他就业补助支出</t>
  </si>
  <si>
    <t>其他优抚支出</t>
  </si>
  <si>
    <t>军队移交政府离退休干部管理机构</t>
  </si>
  <si>
    <t>军队转业干部安置</t>
  </si>
  <si>
    <t>其他退役安置支出</t>
  </si>
  <si>
    <t>儿童福利</t>
  </si>
  <si>
    <t>殡葬</t>
  </si>
  <si>
    <t>社会福利事业单位</t>
  </si>
  <si>
    <t>养老服务</t>
  </si>
  <si>
    <t>残疾人就业</t>
  </si>
  <si>
    <t>其他残疾人事业支出</t>
  </si>
  <si>
    <t>农村最低生活保障金支出</t>
  </si>
  <si>
    <t>临时救助支出</t>
  </si>
  <si>
    <t>其他城市生活救助</t>
  </si>
  <si>
    <t>财政对企业职工基本养老保险基金的补助</t>
  </si>
  <si>
    <t>财政对城乡居民基本养老保险基金的补助</t>
  </si>
  <si>
    <t>财政对其他基本养老保险基金的补助</t>
  </si>
  <si>
    <t>其他财政对社会保险基金的补助</t>
  </si>
  <si>
    <t>其他退役军人事务管理支出</t>
  </si>
  <si>
    <t>其他社会保障和就业支出</t>
  </si>
  <si>
    <t>九、</t>
    <phoneticPr fontId="102" type="noConversion"/>
  </si>
  <si>
    <t>卫生健康支出</t>
    <phoneticPr fontId="102" type="noConversion"/>
  </si>
  <si>
    <t>其他卫生健康管理事务支出</t>
  </si>
  <si>
    <t>综合医院</t>
  </si>
  <si>
    <t>中医（民族）医院</t>
  </si>
  <si>
    <t>其他公立医院支出</t>
  </si>
  <si>
    <t>疾病预防控制机构</t>
  </si>
  <si>
    <t>卫生监督机构</t>
  </si>
  <si>
    <t>妇幼保健机构</t>
  </si>
  <si>
    <t>精神卫生机构</t>
  </si>
  <si>
    <t>采供血机构</t>
  </si>
  <si>
    <t>基本公共卫生服务</t>
  </si>
  <si>
    <t>重大公共卫生服务</t>
  </si>
  <si>
    <t>其他公共卫生支出</t>
  </si>
  <si>
    <t>计划生育服务</t>
  </si>
  <si>
    <t>其他计划生育事务支出</t>
  </si>
  <si>
    <t>行政单位医疗</t>
  </si>
  <si>
    <t>事业单位医疗</t>
  </si>
  <si>
    <t>财政对城乡居民基本医疗保险基金的补助</t>
  </si>
  <si>
    <t>城乡医疗救助</t>
  </si>
  <si>
    <t>其他医疗保障管理事务支出</t>
  </si>
  <si>
    <t>中医（民族医）药专项</t>
  </si>
  <si>
    <t>其他疾病预防控制事务支出</t>
  </si>
  <si>
    <t>其他卫生健康支出</t>
  </si>
  <si>
    <t>十、</t>
    <phoneticPr fontId="102" type="noConversion"/>
  </si>
  <si>
    <t>节能环保支出</t>
    <phoneticPr fontId="102" type="noConversion"/>
  </si>
  <si>
    <t>其他环境保护管理事务支出</t>
  </si>
  <si>
    <t>其他环境监测与监察支出</t>
  </si>
  <si>
    <t>大气</t>
  </si>
  <si>
    <t>水体</t>
  </si>
  <si>
    <t>农村环境保护</t>
  </si>
  <si>
    <t>生物及物种资源保护</t>
  </si>
  <si>
    <t>自然保护地</t>
  </si>
  <si>
    <t>能源节约利用</t>
  </si>
  <si>
    <t>其他节能环保支出</t>
  </si>
  <si>
    <t>十一、</t>
    <phoneticPr fontId="102" type="noConversion"/>
  </si>
  <si>
    <t>城乡社区支出</t>
    <phoneticPr fontId="102" type="noConversion"/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</si>
  <si>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</si>
  <si>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</si>
  <si>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</si>
  <si>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</si>
  <si>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</si>
  <si>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其他城乡社区管理事务支出</t>
  </si>
  <si>
    <t>城乡社区规划与管理</t>
  </si>
  <si>
    <t>其他城乡社区公共设施支出</t>
  </si>
  <si>
    <t>城乡社区环境卫生</t>
  </si>
  <si>
    <t>其他城乡社区支出</t>
  </si>
  <si>
    <t>十二、</t>
    <phoneticPr fontId="102" type="noConversion"/>
  </si>
  <si>
    <t>农林水支出</t>
    <phoneticPr fontId="102" type="noConversion"/>
  </si>
  <si>
    <t>病虫害控制</t>
  </si>
  <si>
    <t>农产品质量安全</t>
  </si>
  <si>
    <t>农村社会事业</t>
  </si>
  <si>
    <t>对高校毕业生到基层任职补助</t>
  </si>
  <si>
    <t>其他农业农村支出</t>
  </si>
  <si>
    <t>事业机构</t>
  </si>
  <si>
    <t>森林资源培育</t>
  </si>
  <si>
    <t>技术推广与转化</t>
  </si>
  <si>
    <t>森林资源管理</t>
  </si>
  <si>
    <t>林业草原防灾减灾</t>
  </si>
  <si>
    <t>行业业务管理</t>
  </si>
  <si>
    <t>其他林业和草原支出</t>
  </si>
  <si>
    <t>水利工程运行与维护</t>
  </si>
  <si>
    <t>水质监测</t>
  </si>
  <si>
    <t>水文测报</t>
  </si>
  <si>
    <t>防汛</t>
  </si>
  <si>
    <t>大中型水库移民后期扶持专项支出</t>
  </si>
  <si>
    <t>其他水利支出</t>
  </si>
  <si>
    <t>农村基础设施建设</t>
  </si>
  <si>
    <t>其他巩固脱贫攻坚成果衔接乡村振兴支出</t>
  </si>
  <si>
    <t>农业保险保费补贴</t>
  </si>
  <si>
    <t>其他普惠金融发展支出</t>
  </si>
  <si>
    <t>其他农林水支出</t>
  </si>
  <si>
    <t>十三、</t>
    <phoneticPr fontId="102" type="noConversion"/>
  </si>
  <si>
    <t>交通运输支出</t>
    <phoneticPr fontId="102" type="noConversion"/>
  </si>
  <si>
    <t>公路建设</t>
  </si>
  <si>
    <t>公路养护</t>
  </si>
  <si>
    <t>水运建设</t>
  </si>
  <si>
    <t>其他公路水路运输支出</t>
  </si>
  <si>
    <t>其他铁路运输支出</t>
  </si>
  <si>
    <t>其他民用航空运输支出</t>
  </si>
  <si>
    <t>行业监管</t>
  </si>
  <si>
    <t>公共交通运营补助</t>
  </si>
  <si>
    <t>其他交通运输支出</t>
  </si>
  <si>
    <t>十四、</t>
    <phoneticPr fontId="102" type="noConversion"/>
  </si>
  <si>
    <t>资源勘探工业信息等支出</t>
    <phoneticPr fontId="102" type="noConversion"/>
  </si>
  <si>
    <t>中小企业发展专项</t>
  </si>
  <si>
    <t>其他支持中小企业发展和管理支出</t>
  </si>
  <si>
    <t>其他资源勘探工业信息等支出</t>
  </si>
  <si>
    <t>十五、</t>
    <phoneticPr fontId="102" type="noConversion"/>
  </si>
  <si>
    <t>商业服务业等支出</t>
    <phoneticPr fontId="102" type="noConversion"/>
  </si>
  <si>
    <t>其他商业流通事务支出</t>
  </si>
  <si>
    <t>其他涉外发展服务支出</t>
  </si>
  <si>
    <t>其他商业服务业等支出</t>
  </si>
  <si>
    <t>十六、</t>
    <phoneticPr fontId="102" type="noConversion"/>
  </si>
  <si>
    <t>金融支出</t>
    <phoneticPr fontId="102" type="noConversion"/>
  </si>
  <si>
    <t>其他金融发展支出</t>
  </si>
  <si>
    <t>其他金融支出</t>
  </si>
  <si>
    <t>十七、</t>
    <phoneticPr fontId="102" type="noConversion"/>
  </si>
  <si>
    <t>援助其他地区支出</t>
    <phoneticPr fontId="102" type="noConversion"/>
  </si>
  <si>
    <t>十八、</t>
    <phoneticPr fontId="102" type="noConversion"/>
  </si>
  <si>
    <t>自然资源海洋气象等支出</t>
    <phoneticPr fontId="102" type="noConversion"/>
  </si>
  <si>
    <t>自然资源规划及管理</t>
  </si>
  <si>
    <t>自然资源利用与保护</t>
  </si>
  <si>
    <t>自然资源行业业务管理</t>
  </si>
  <si>
    <t>气象装备保障维护</t>
  </si>
  <si>
    <t>十九、</t>
    <phoneticPr fontId="102" type="noConversion"/>
  </si>
  <si>
    <t>住房保障支出</t>
    <phoneticPr fontId="102" type="noConversion"/>
  </si>
  <si>
    <t>公共租赁住房</t>
    <phoneticPr fontId="102" type="noConversion"/>
  </si>
  <si>
    <t>配租型住房保障</t>
  </si>
  <si>
    <t>其他保障性安居工程支出</t>
  </si>
  <si>
    <t>住房公积金管理</t>
  </si>
  <si>
    <t>其他城乡社区住宅支出</t>
  </si>
  <si>
    <t>二十、</t>
    <phoneticPr fontId="102" type="noConversion"/>
  </si>
  <si>
    <t>粮油物资储备支出</t>
    <phoneticPr fontId="102" type="noConversion"/>
  </si>
  <si>
    <t>粮食风险基金</t>
  </si>
  <si>
    <t>其他粮油物资事务支出</t>
  </si>
  <si>
    <t>其他粮油储备支出</t>
  </si>
  <si>
    <t>应急物资储备</t>
  </si>
  <si>
    <t>二十一、</t>
    <phoneticPr fontId="102" type="noConversion"/>
  </si>
  <si>
    <t>灾害防治及应急管理支出</t>
    <phoneticPr fontId="102" type="noConversion"/>
  </si>
  <si>
    <t>其他应急管理支出</t>
  </si>
  <si>
    <t>其他消防救援事务支出</t>
  </si>
  <si>
    <t>地震监测</t>
  </si>
  <si>
    <t>地质灾害防治</t>
  </si>
  <si>
    <t>其他灾害防治及应急管理支出</t>
  </si>
  <si>
    <t>二十二、</t>
    <phoneticPr fontId="102" type="noConversion"/>
  </si>
  <si>
    <t>预备费</t>
    <phoneticPr fontId="102" type="noConversion"/>
  </si>
  <si>
    <t>二十三、</t>
    <phoneticPr fontId="102" type="noConversion"/>
  </si>
  <si>
    <t>其他支出</t>
    <phoneticPr fontId="102" type="noConversion"/>
  </si>
  <si>
    <t>年初预留</t>
  </si>
  <si>
    <t>二十四、</t>
    <phoneticPr fontId="102" type="noConversion"/>
  </si>
  <si>
    <t>债务付息支出</t>
    <phoneticPr fontId="102" type="noConversion"/>
  </si>
  <si>
    <t>地方政府一般债券付息支出</t>
  </si>
  <si>
    <t>地方政府其他一般债务付息支出</t>
  </si>
  <si>
    <t>合计</t>
    <phoneticPr fontId="37" type="noConversion"/>
  </si>
  <si>
    <t>四、公共安全支出</t>
    <phoneticPr fontId="37" type="noConversion"/>
  </si>
  <si>
    <t>六、科学技术支出</t>
    <phoneticPr fontId="37" type="noConversion"/>
  </si>
  <si>
    <t>七、文化旅游体育与传媒支出</t>
    <phoneticPr fontId="37" type="noConversion"/>
  </si>
  <si>
    <t>八、社会保障和就业支出</t>
    <phoneticPr fontId="37" type="noConversion"/>
  </si>
  <si>
    <t>十三、交通运输支出</t>
    <phoneticPr fontId="37" type="noConversion"/>
  </si>
  <si>
    <t>十五、商业服务业等支出</t>
    <phoneticPr fontId="37" type="noConversion"/>
  </si>
  <si>
    <t>十六、金融支出</t>
    <phoneticPr fontId="37" type="noConversion"/>
  </si>
  <si>
    <t>十七、援助其他地区支出</t>
    <phoneticPr fontId="37" type="noConversion"/>
  </si>
  <si>
    <t>十八、自然资源海洋气象等支出</t>
    <phoneticPr fontId="37" type="noConversion"/>
  </si>
  <si>
    <t>十九、住房保障支出</t>
    <phoneticPr fontId="37" type="noConversion"/>
  </si>
  <si>
    <t>二十、粮油物资储备支出</t>
    <phoneticPr fontId="37" type="noConversion"/>
  </si>
  <si>
    <t>二十一、灾害防治及应急管理支出</t>
    <phoneticPr fontId="37" type="noConversion"/>
  </si>
  <si>
    <t>附表1-25</t>
  </si>
  <si>
    <t>2024年度地方政府债务限额及余额情况表</t>
  </si>
  <si>
    <t>地区</t>
  </si>
  <si>
    <t>2024年债务限额</t>
  </si>
  <si>
    <t>2024年债务余额预计执行数</t>
  </si>
  <si>
    <t>三明市合计</t>
  </si>
  <si>
    <t>一、三明市本级</t>
  </si>
  <si>
    <t>二、（县、区）合计</t>
  </si>
  <si>
    <t xml:space="preserve">      三元区</t>
  </si>
  <si>
    <t xml:space="preserve">      沙县区</t>
  </si>
  <si>
    <t xml:space="preserve">      明溪县</t>
  </si>
  <si>
    <t xml:space="preserve">      清流县</t>
  </si>
  <si>
    <t xml:space="preserve">      宁化县</t>
  </si>
  <si>
    <t xml:space="preserve">      大田县</t>
  </si>
  <si>
    <t xml:space="preserve">      尤溪县</t>
  </si>
  <si>
    <t xml:space="preserve">      将乐县</t>
  </si>
  <si>
    <t xml:space="preserve">      泰宁县</t>
  </si>
  <si>
    <t xml:space="preserve">      建宁县</t>
  </si>
  <si>
    <t xml:space="preserve">      永安市</t>
  </si>
  <si>
    <t>附表1-26</t>
  </si>
  <si>
    <t>2024年度地方政府一般债务限额及余额情况表</t>
  </si>
  <si>
    <t>本地区金额</t>
  </si>
  <si>
    <t>本级金额</t>
  </si>
  <si>
    <t>一、2023年末地方政府一般债务余额</t>
  </si>
  <si>
    <t>二、2024年地方政府一般债券发行额</t>
  </si>
  <si>
    <t>三、2024年地方政府一般债券还本额</t>
  </si>
  <si>
    <t>四、2024年末地方政府一般债务余额预计执行数</t>
  </si>
  <si>
    <t>五、2024年末地方政府一般债务限额</t>
  </si>
  <si>
    <t>六、2025年提前下达新增一般债务限额</t>
  </si>
  <si>
    <t>附表1-27</t>
  </si>
  <si>
    <t>2024年度地方政府专项债务限额及余额情况表</t>
  </si>
  <si>
    <t>一、2023年末地方政府专项债务余额</t>
  </si>
  <si>
    <t>二、2024年地方政府专项债券发行额</t>
  </si>
  <si>
    <t>三、2024年地方政府专项债券还本额</t>
  </si>
  <si>
    <t>四、2024年末地方政府专项债务余额预计执行数</t>
  </si>
  <si>
    <t>五、2024年末地方政府专项债务限额</t>
  </si>
  <si>
    <t>六、2025年提前下达新增专项债务限额</t>
  </si>
  <si>
    <t>附表1-28</t>
  </si>
  <si>
    <t>2024年度地方政府债券发行及还本付息情况表</t>
  </si>
  <si>
    <t>一、2024年发行预计执行数</t>
  </si>
  <si>
    <t>1.一般债券</t>
  </si>
  <si>
    <t>2.专项债券</t>
  </si>
  <si>
    <t>二、2024年还本支出预计执行数</t>
  </si>
  <si>
    <t>三、2024年付息预计执行数</t>
  </si>
  <si>
    <t>四、2025年还本预算数</t>
  </si>
  <si>
    <t xml:space="preserve">         财政预算安排</t>
  </si>
  <si>
    <t>五、2025年付息预算数</t>
  </si>
  <si>
    <t>注：因外债项目存在汇率波动，年度间债务余额存在汇率差。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</si>
</sst>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0.00_ ;[Red]\-0.00\ "/>
    <numFmt numFmtId="194" formatCode="0.0_ "/>
    <numFmt numFmtId="195" formatCode="#,##0.00_ "/>
  </numFmts>
  <fonts count="10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9"/>
      <name val="SimSun"/>
      <charset val="134"/>
    </font>
    <font>
      <sz val="7"/>
      <name val="Small Fonts"/>
    </font>
    <font>
      <sz val="12"/>
      <name val="Courier"/>
    </font>
    <font>
      <sz val="18"/>
      <name val="方正小标宋简体"/>
      <family val="3"/>
      <charset val="134"/>
    </font>
    <font>
      <sz val="12"/>
      <name val="楷体"/>
      <family val="3"/>
      <charset val="134"/>
    </font>
    <font>
      <sz val="12"/>
      <color indexed="8"/>
      <name val="黑体"/>
      <family val="3"/>
      <charset val="134"/>
    </font>
    <font>
      <sz val="18"/>
      <color indexed="8"/>
      <name val="方正小标宋简体"/>
      <family val="3"/>
      <charset val="134"/>
    </font>
    <font>
      <b/>
      <sz val="11"/>
      <color indexed="8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2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9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7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3" fillId="0" borderId="0">
      <alignment vertical="center"/>
    </xf>
    <xf numFmtId="187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7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45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14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1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" fillId="0" borderId="0">
      <alignment vertical="center"/>
    </xf>
    <xf numFmtId="0" fontId="3" fillId="0" borderId="0"/>
    <xf numFmtId="0" fontId="53" fillId="0" borderId="0">
      <alignment vertical="center"/>
    </xf>
    <xf numFmtId="0" fontId="7" fillId="0" borderId="0">
      <alignment vertical="center"/>
    </xf>
    <xf numFmtId="0" fontId="3" fillId="0" borderId="0"/>
    <xf numFmtId="0" fontId="5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" fillId="0" borderId="0"/>
    <xf numFmtId="0" fontId="53" fillId="0" borderId="0"/>
    <xf numFmtId="0" fontId="7" fillId="0" borderId="0"/>
    <xf numFmtId="0" fontId="7" fillId="0" borderId="0"/>
    <xf numFmtId="0" fontId="53" fillId="0" borderId="0"/>
    <xf numFmtId="0" fontId="3" fillId="0" borderId="0"/>
    <xf numFmtId="0" fontId="7" fillId="0" borderId="0"/>
    <xf numFmtId="0" fontId="51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2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59" fillId="0" borderId="0"/>
    <xf numFmtId="0" fontId="3" fillId="0" borderId="0"/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1" fillId="0" borderId="0" applyFill="0" applyBorder="0" applyAlignment="0"/>
    <xf numFmtId="41" fontId="52" fillId="0" borderId="0" applyFont="0" applyFill="0" applyBorder="0" applyAlignment="0" applyProtection="0"/>
    <xf numFmtId="182" fontId="78" fillId="0" borderId="0"/>
    <xf numFmtId="176" fontId="52" fillId="0" borderId="0" applyFont="0" applyFill="0" applyBorder="0" applyAlignment="0" applyProtection="0"/>
    <xf numFmtId="179" fontId="78" fillId="0" borderId="0"/>
    <xf numFmtId="0" fontId="79" fillId="0" borderId="0" applyProtection="0"/>
    <xf numFmtId="186" fontId="78" fillId="0" borderId="0"/>
    <xf numFmtId="2" fontId="79" fillId="0" borderId="0" applyProtection="0"/>
    <xf numFmtId="0" fontId="80" fillId="0" borderId="15" applyNumberFormat="0" applyAlignment="0" applyProtection="0">
      <alignment horizontal="left" vertical="center"/>
    </xf>
    <xf numFmtId="0" fontId="80" fillId="0" borderId="2">
      <alignment horizontal="left" vertical="center"/>
    </xf>
    <xf numFmtId="0" fontId="81" fillId="0" borderId="0" applyProtection="0"/>
    <xf numFmtId="0" fontId="80" fillId="0" borderId="0" applyProtection="0"/>
    <xf numFmtId="37" fontId="76" fillId="0" borderId="0"/>
    <xf numFmtId="0" fontId="79" fillId="0" borderId="16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77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2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3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1">
      <alignment horizontal="distributed" vertical="center" wrapText="1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51" fillId="0" borderId="0" applyFill="0" applyBorder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41" fillId="0" borderId="0">
      <alignment vertical="center"/>
    </xf>
    <xf numFmtId="186" fontId="41" fillId="0" borderId="0">
      <alignment vertical="center"/>
    </xf>
    <xf numFmtId="186" fontId="41" fillId="0" borderId="0">
      <alignment vertical="center"/>
    </xf>
    <xf numFmtId="2" fontId="79" fillId="0" borderId="0" applyProtection="0">
      <alignment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2">
      <alignment horizontal="left" vertical="center"/>
    </xf>
    <xf numFmtId="0" fontId="80" fillId="0" borderId="0" applyProtection="0">
      <alignment vertical="center"/>
    </xf>
    <xf numFmtId="37" fontId="90" fillId="0" borderId="0">
      <alignment vertical="center"/>
    </xf>
    <xf numFmtId="0" fontId="7" fillId="0" borderId="0"/>
    <xf numFmtId="0" fontId="79" fillId="0" borderId="16" applyProtection="0"/>
    <xf numFmtId="0" fontId="79" fillId="0" borderId="16" applyProtection="0"/>
    <xf numFmtId="0" fontId="79" fillId="0" borderId="16" applyProtection="0"/>
    <xf numFmtId="0" fontId="79" fillId="0" borderId="16" applyProtection="0"/>
    <xf numFmtId="0" fontId="79" fillId="0" borderId="16" applyProtection="0">
      <alignment vertical="center"/>
    </xf>
    <xf numFmtId="0" fontId="79" fillId="0" borderId="16" applyProtection="0">
      <alignment vertical="center"/>
    </xf>
    <xf numFmtId="0" fontId="79" fillId="0" borderId="16" applyProtection="0">
      <alignment vertical="center"/>
    </xf>
    <xf numFmtId="0" fontId="79" fillId="0" borderId="16" applyProtection="0">
      <alignment vertical="center"/>
    </xf>
    <xf numFmtId="0" fontId="79" fillId="0" borderId="16" applyProtection="0">
      <alignment vertical="center"/>
    </xf>
    <xf numFmtId="0" fontId="79" fillId="0" borderId="16" applyProtection="0">
      <alignment vertical="center"/>
    </xf>
    <xf numFmtId="0" fontId="79" fillId="0" borderId="16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" fillId="0" borderId="0"/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7" fillId="0" borderId="0" applyNumberFormat="0" applyFill="0" applyBorder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9" fillId="0" borderId="0" applyNumberFormat="0" applyFill="0" applyBorder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91" fillId="0" borderId="0">
      <alignment vertical="center"/>
    </xf>
    <xf numFmtId="0" fontId="91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7" fillId="0" borderId="0" applyNumberFormat="0" applyFill="0" applyBorder="0" applyAlignment="0" applyProtection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7" fillId="0" borderId="0" applyNumberFormat="0" applyFont="0" applyFill="0" applyBorder="0" applyAlignment="0" applyProtection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3" fillId="0" borderId="0"/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01" fillId="0" borderId="0">
      <alignment vertical="center"/>
    </xf>
    <xf numFmtId="0" fontId="9" fillId="0" borderId="22">
      <alignment horizontal="distributed" vertical="center" wrapText="1"/>
    </xf>
  </cellStyleXfs>
  <cellXfs count="256">
    <xf numFmtId="0" fontId="0" fillId="0" borderId="0" xfId="0" applyAlignment="1">
      <alignment vertical="center"/>
    </xf>
    <xf numFmtId="0" fontId="3" fillId="0" borderId="0" xfId="2391"/>
    <xf numFmtId="0" fontId="6" fillId="0" borderId="0" xfId="2391" applyFont="1" applyFill="1" applyAlignment="1">
      <alignment vertical="center"/>
    </xf>
    <xf numFmtId="0" fontId="3" fillId="0" borderId="0" xfId="2391" applyFont="1" applyFill="1"/>
    <xf numFmtId="0" fontId="54" fillId="0" borderId="17" xfId="1501" applyFont="1" applyBorder="1">
      <alignment vertical="center"/>
    </xf>
    <xf numFmtId="1" fontId="55" fillId="0" borderId="17" xfId="2391" applyNumberFormat="1" applyFont="1" applyFill="1" applyBorder="1" applyAlignment="1" applyProtection="1">
      <alignment vertical="center"/>
      <protection locked="0"/>
    </xf>
    <xf numFmtId="1" fontId="55" fillId="0" borderId="17" xfId="2391" applyNumberFormat="1" applyFont="1" applyFill="1" applyBorder="1" applyAlignment="1" applyProtection="1">
      <alignment horizontal="left" vertical="center"/>
      <protection locked="0"/>
    </xf>
    <xf numFmtId="0" fontId="55" fillId="0" borderId="17" xfId="2391" applyFont="1" applyFill="1" applyBorder="1" applyAlignment="1">
      <alignment horizontal="left" vertical="center"/>
    </xf>
    <xf numFmtId="0" fontId="55" fillId="0" borderId="17" xfId="2391" applyFont="1" applyBorder="1" applyAlignment="1"/>
    <xf numFmtId="0" fontId="56" fillId="0" borderId="17" xfId="1501" applyFont="1" applyBorder="1">
      <alignment vertical="center"/>
    </xf>
    <xf numFmtId="1" fontId="57" fillId="0" borderId="17" xfId="239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60" fillId="0" borderId="1" xfId="2800" applyNumberFormat="1" applyFont="1" applyFill="1" applyBorder="1" applyAlignment="1" applyProtection="1">
      <alignment vertical="center"/>
    </xf>
    <xf numFmtId="0" fontId="60" fillId="0" borderId="1" xfId="2799" applyFont="1" applyFill="1" applyBorder="1"/>
    <xf numFmtId="1" fontId="60" fillId="0" borderId="1" xfId="2799" applyNumberFormat="1" applyFont="1" applyFill="1" applyBorder="1" applyAlignment="1" applyProtection="1">
      <alignment vertical="center"/>
      <protection locked="0"/>
    </xf>
    <xf numFmtId="1" fontId="60" fillId="0" borderId="1" xfId="2799" applyNumberFormat="1" applyFont="1" applyFill="1" applyBorder="1" applyAlignment="1" applyProtection="1">
      <alignment horizontal="left" vertical="center"/>
      <protection locked="0"/>
    </xf>
    <xf numFmtId="0" fontId="60" fillId="0" borderId="1" xfId="2799" applyNumberFormat="1" applyFont="1" applyFill="1" applyBorder="1" applyAlignment="1" applyProtection="1">
      <alignment vertical="center"/>
      <protection locked="0"/>
    </xf>
    <xf numFmtId="0" fontId="61" fillId="0" borderId="1" xfId="2799" applyFont="1" applyFill="1" applyBorder="1" applyAlignment="1">
      <alignment horizontal="center" vertical="center"/>
    </xf>
    <xf numFmtId="0" fontId="10" fillId="0" borderId="0" xfId="1529">
      <alignment vertical="center"/>
    </xf>
    <xf numFmtId="1" fontId="10" fillId="0" borderId="0" xfId="1529" applyNumberFormat="1">
      <alignment vertical="center"/>
    </xf>
    <xf numFmtId="0" fontId="10" fillId="0" borderId="0" xfId="1525">
      <alignment vertical="center"/>
    </xf>
    <xf numFmtId="0" fontId="10" fillId="0" borderId="0" xfId="1525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1501" applyBorder="1">
      <alignment vertical="center"/>
    </xf>
    <xf numFmtId="0" fontId="63" fillId="0" borderId="0" xfId="1501" applyFont="1" applyBorder="1" applyAlignment="1">
      <alignment vertical="center"/>
    </xf>
    <xf numFmtId="191" fontId="3" fillId="0" borderId="0" xfId="2833" applyNumberFormat="1">
      <alignment vertical="center"/>
    </xf>
    <xf numFmtId="0" fontId="4" fillId="0" borderId="0" xfId="2833" applyFont="1" applyAlignment="1">
      <alignment horizontal="center" vertical="center"/>
    </xf>
    <xf numFmtId="0" fontId="69" fillId="0" borderId="0" xfId="2833" applyFont="1">
      <alignment vertical="center"/>
    </xf>
    <xf numFmtId="0" fontId="3" fillId="0" borderId="0" xfId="2833">
      <alignment vertical="center"/>
    </xf>
    <xf numFmtId="0" fontId="7" fillId="0" borderId="0" xfId="1501" applyBorder="1">
      <alignment vertical="center"/>
    </xf>
    <xf numFmtId="0" fontId="63" fillId="0" borderId="0" xfId="1501" applyFont="1" applyBorder="1" applyAlignment="1">
      <alignment vertical="center"/>
    </xf>
    <xf numFmtId="0" fontId="7" fillId="0" borderId="0" xfId="1501">
      <alignment vertical="center"/>
    </xf>
    <xf numFmtId="0" fontId="7" fillId="0" borderId="0" xfId="1501" applyBorder="1">
      <alignment vertical="center"/>
    </xf>
    <xf numFmtId="0" fontId="63" fillId="0" borderId="0" xfId="1501" applyFont="1" applyBorder="1" applyAlignment="1">
      <alignment vertical="center"/>
    </xf>
    <xf numFmtId="0" fontId="7" fillId="0" borderId="0" xfId="1501" applyBorder="1">
      <alignment vertical="center"/>
    </xf>
    <xf numFmtId="0" fontId="63" fillId="0" borderId="0" xfId="1501" applyFont="1" applyBorder="1" applyAlignment="1">
      <alignment vertical="center"/>
    </xf>
    <xf numFmtId="0" fontId="7" fillId="0" borderId="0" xfId="1501" applyFont="1" applyBorder="1" applyAlignment="1">
      <alignment horizontal="right" vertical="center"/>
    </xf>
    <xf numFmtId="1" fontId="61" fillId="0" borderId="1" xfId="2799" applyNumberFormat="1" applyFont="1" applyFill="1" applyBorder="1" applyAlignment="1" applyProtection="1">
      <alignment vertical="center"/>
      <protection locked="0"/>
    </xf>
    <xf numFmtId="0" fontId="3" fillId="0" borderId="0" xfId="1522" applyAlignment="1"/>
    <xf numFmtId="0" fontId="3" fillId="0" borderId="0" xfId="1522" applyFill="1" applyAlignment="1"/>
    <xf numFmtId="0" fontId="9" fillId="0" borderId="0" xfId="2833" applyFont="1">
      <alignment vertical="center"/>
    </xf>
    <xf numFmtId="0" fontId="71" fillId="0" borderId="0" xfId="0" applyFont="1" applyAlignment="1">
      <alignment vertical="center"/>
    </xf>
    <xf numFmtId="0" fontId="71" fillId="0" borderId="0" xfId="2833" applyFont="1">
      <alignment vertical="center"/>
    </xf>
    <xf numFmtId="0" fontId="71" fillId="0" borderId="1" xfId="1501" applyFont="1" applyBorder="1">
      <alignment vertical="center"/>
    </xf>
    <xf numFmtId="0" fontId="71" fillId="0" borderId="0" xfId="0" applyFont="1">
      <alignment vertical="center"/>
    </xf>
    <xf numFmtId="0" fontId="71" fillId="0" borderId="0" xfId="1525" applyFont="1">
      <alignment vertical="center"/>
    </xf>
    <xf numFmtId="1" fontId="71" fillId="0" borderId="0" xfId="1529" applyNumberFormat="1" applyFont="1">
      <alignment vertical="center"/>
    </xf>
    <xf numFmtId="0" fontId="56" fillId="0" borderId="1" xfId="1529" applyFont="1" applyFill="1" applyBorder="1" applyAlignment="1">
      <alignment horizontal="center" vertical="center"/>
    </xf>
    <xf numFmtId="0" fontId="54" fillId="0" borderId="1" xfId="2554" applyFont="1" applyFill="1" applyBorder="1" applyAlignment="1">
      <alignment horizontal="left" vertical="center"/>
    </xf>
    <xf numFmtId="1" fontId="54" fillId="0" borderId="1" xfId="1529" applyNumberFormat="1" applyFont="1" applyBorder="1">
      <alignment vertical="center"/>
    </xf>
    <xf numFmtId="0" fontId="55" fillId="0" borderId="1" xfId="2815" applyFont="1" applyBorder="1" applyAlignment="1">
      <alignment vertical="center"/>
    </xf>
    <xf numFmtId="0" fontId="55" fillId="0" borderId="1" xfId="2815" applyFont="1" applyBorder="1" applyAlignment="1">
      <alignment horizontal="left" vertical="center" wrapText="1"/>
    </xf>
    <xf numFmtId="0" fontId="54" fillId="0" borderId="1" xfId="1501" applyFont="1" applyBorder="1" applyAlignment="1">
      <alignment horizontal="center" vertical="center"/>
    </xf>
    <xf numFmtId="0" fontId="54" fillId="0" borderId="1" xfId="1501" applyFont="1" applyBorder="1">
      <alignment vertical="center"/>
    </xf>
    <xf numFmtId="0" fontId="56" fillId="0" borderId="1" xfId="1501" applyFont="1" applyBorder="1" applyAlignment="1">
      <alignment horizontal="center" vertical="center"/>
    </xf>
    <xf numFmtId="0" fontId="56" fillId="0" borderId="1" xfId="1501" applyFont="1" applyBorder="1">
      <alignment vertical="center"/>
    </xf>
    <xf numFmtId="0" fontId="54" fillId="0" borderId="1" xfId="1501" applyFont="1" applyBorder="1" applyAlignment="1">
      <alignment horizontal="left" vertical="center"/>
    </xf>
    <xf numFmtId="0" fontId="55" fillId="0" borderId="0" xfId="2833" applyFont="1">
      <alignment vertical="center"/>
    </xf>
    <xf numFmtId="0" fontId="70" fillId="0" borderId="0" xfId="2833" applyFont="1">
      <alignment vertical="center"/>
    </xf>
    <xf numFmtId="0" fontId="57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4" fillId="0" borderId="1" xfId="1501" applyFont="1" applyBorder="1" applyAlignment="1">
      <alignment horizontal="left" vertical="center" indent="2"/>
    </xf>
    <xf numFmtId="0" fontId="54" fillId="0" borderId="1" xfId="1501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70" fillId="0" borderId="1" xfId="0" applyFont="1" applyBorder="1" applyAlignment="1">
      <alignment horizontal="center" vertical="center"/>
    </xf>
    <xf numFmtId="0" fontId="7" fillId="0" borderId="0" xfId="1501" applyBorder="1" applyAlignment="1">
      <alignment horizontal="right" vertical="center"/>
    </xf>
    <xf numFmtId="1" fontId="55" fillId="0" borderId="17" xfId="2391" applyNumberFormat="1" applyFont="1" applyFill="1" applyBorder="1" applyAlignment="1" applyProtection="1">
      <alignment horizontal="left" vertical="center" indent="1"/>
      <protection locked="0"/>
    </xf>
    <xf numFmtId="0" fontId="55" fillId="0" borderId="1" xfId="2850" applyFont="1" applyBorder="1" applyAlignment="1">
      <alignment horizontal="left" vertical="center" indent="1"/>
    </xf>
    <xf numFmtId="0" fontId="55" fillId="0" borderId="1" xfId="2850" applyFont="1" applyBorder="1">
      <alignment vertical="center"/>
    </xf>
    <xf numFmtId="0" fontId="3" fillId="0" borderId="0" xfId="2850" applyFont="1" applyAlignment="1">
      <alignment horizontal="center" vertical="center"/>
    </xf>
    <xf numFmtId="0" fontId="57" fillId="0" borderId="1" xfId="2850" applyFont="1" applyBorder="1">
      <alignment vertical="center"/>
    </xf>
    <xf numFmtId="0" fontId="63" fillId="0" borderId="0" xfId="1501" applyFont="1" applyBorder="1" applyAlignment="1">
      <alignment horizontal="right" vertical="center"/>
    </xf>
    <xf numFmtId="0" fontId="82" fillId="0" borderId="1" xfId="150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55" fillId="0" borderId="1" xfId="2831" applyNumberFormat="1" applyFont="1" applyFill="1" applyBorder="1" applyAlignment="1" applyProtection="1">
      <alignment vertical="center"/>
    </xf>
    <xf numFmtId="0" fontId="3" fillId="0" borderId="0" xfId="194" applyAlignment="1">
      <alignment vertical="center"/>
    </xf>
    <xf numFmtId="49" fontId="84" fillId="0" borderId="0" xfId="4985" applyNumberFormat="1" applyFont="1"/>
    <xf numFmtId="0" fontId="85" fillId="0" borderId="0" xfId="1525" applyFont="1">
      <alignment vertical="center"/>
    </xf>
    <xf numFmtId="0" fontId="56" fillId="0" borderId="1" xfId="1525" applyFont="1" applyFill="1" applyBorder="1" applyAlignment="1">
      <alignment horizontal="center" vertical="center" wrapText="1"/>
    </xf>
    <xf numFmtId="49" fontId="86" fillId="0" borderId="1" xfId="4986" applyNumberFormat="1" applyFont="1" applyBorder="1" applyAlignment="1">
      <alignment horizontal="left" vertical="center" wrapText="1"/>
    </xf>
    <xf numFmtId="0" fontId="7" fillId="0" borderId="0" xfId="1501" applyFont="1" applyBorder="1" applyAlignment="1">
      <alignment horizontal="center" vertical="center"/>
    </xf>
    <xf numFmtId="0" fontId="87" fillId="0" borderId="0" xfId="0" applyFont="1">
      <alignment vertical="center"/>
    </xf>
    <xf numFmtId="0" fontId="56" fillId="0" borderId="1" xfId="1501" applyFont="1" applyBorder="1" applyAlignment="1">
      <alignment horizontal="left" vertical="center"/>
    </xf>
    <xf numFmtId="1" fontId="60" fillId="50" borderId="1" xfId="2799" applyNumberFormat="1" applyFont="1" applyFill="1" applyBorder="1" applyAlignment="1" applyProtection="1">
      <alignment horizontal="left" vertical="center"/>
      <protection locked="0"/>
    </xf>
    <xf numFmtId="0" fontId="60" fillId="50" borderId="1" xfId="2799" applyNumberFormat="1" applyFont="1" applyFill="1" applyBorder="1" applyAlignment="1" applyProtection="1">
      <alignment vertical="center"/>
      <protection locked="0"/>
    </xf>
    <xf numFmtId="0" fontId="55" fillId="50" borderId="1" xfId="2850" applyFont="1" applyFill="1" applyBorder="1" applyAlignment="1">
      <alignment horizontal="left" vertical="center" indent="1"/>
    </xf>
    <xf numFmtId="0" fontId="54" fillId="50" borderId="1" xfId="1501" applyFont="1" applyFill="1" applyBorder="1">
      <alignment vertical="center"/>
    </xf>
    <xf numFmtId="0" fontId="3" fillId="0" borderId="0" xfId="1687" applyAlignment="1">
      <alignment horizontal="center" vertical="center"/>
    </xf>
    <xf numFmtId="0" fontId="70" fillId="0" borderId="1" xfId="1687" applyFont="1" applyBorder="1" applyAlignment="1">
      <alignment horizontal="center" vertical="center"/>
    </xf>
    <xf numFmtId="0" fontId="9" fillId="0" borderId="0" xfId="1687" applyFont="1" applyAlignment="1">
      <alignment horizontal="right" vertical="center"/>
    </xf>
    <xf numFmtId="0" fontId="61" fillId="0" borderId="1" xfId="0" applyFont="1" applyBorder="1" applyAlignment="1">
      <alignment horizontal="center" vertical="center" wrapText="1"/>
    </xf>
    <xf numFmtId="0" fontId="0" fillId="0" borderId="0" xfId="2833" applyFont="1">
      <alignment vertical="center"/>
    </xf>
    <xf numFmtId="0" fontId="0" fillId="0" borderId="0" xfId="1522" applyNumberFormat="1" applyFont="1" applyFill="1" applyBorder="1" applyAlignment="1" applyProtection="1"/>
    <xf numFmtId="0" fontId="0" fillId="0" borderId="0" xfId="4999" applyFont="1">
      <alignment vertical="center"/>
    </xf>
    <xf numFmtId="0" fontId="89" fillId="0" borderId="0" xfId="4999" applyFont="1" applyBorder="1" applyAlignment="1">
      <alignment vertical="center" wrapText="1"/>
    </xf>
    <xf numFmtId="0" fontId="9" fillId="0" borderId="0" xfId="4999" applyFont="1" applyBorder="1" applyAlignment="1">
      <alignment horizontal="right" vertical="center" wrapText="1"/>
    </xf>
    <xf numFmtId="0" fontId="0" fillId="0" borderId="0" xfId="4999" applyFont="1" applyAlignment="1">
      <alignment vertical="center" wrapText="1"/>
    </xf>
    <xf numFmtId="0" fontId="58" fillId="0" borderId="17" xfId="2391" applyFont="1" applyFill="1" applyBorder="1" applyAlignment="1">
      <alignment horizontal="center" vertical="center" wrapText="1"/>
    </xf>
    <xf numFmtId="0" fontId="58" fillId="0" borderId="1" xfId="239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2391" applyFont="1" applyAlignment="1">
      <alignment vertical="center"/>
    </xf>
    <xf numFmtId="0" fontId="70" fillId="0" borderId="1" xfId="2799" applyFont="1" applyFill="1" applyBorder="1" applyAlignment="1">
      <alignment horizontal="center" vertical="center"/>
    </xf>
    <xf numFmtId="0" fontId="70" fillId="0" borderId="17" xfId="2391" applyFont="1" applyFill="1" applyBorder="1" applyAlignment="1">
      <alignment horizontal="center" vertical="center"/>
    </xf>
    <xf numFmtId="0" fontId="94" fillId="0" borderId="0" xfId="1529" applyFont="1">
      <alignment vertical="center"/>
    </xf>
    <xf numFmtId="0" fontId="75" fillId="0" borderId="1" xfId="1529" applyFont="1" applyFill="1" applyBorder="1" applyAlignment="1">
      <alignment horizontal="center" vertical="center"/>
    </xf>
    <xf numFmtId="49" fontId="74" fillId="0" borderId="1" xfId="4986" applyNumberFormat="1" applyFont="1" applyBorder="1" applyAlignment="1">
      <alignment horizontal="left" vertical="center" wrapText="1" indent="1"/>
    </xf>
    <xf numFmtId="0" fontId="75" fillId="0" borderId="1" xfId="1525" applyFont="1" applyFill="1" applyBorder="1" applyAlignment="1">
      <alignment horizontal="center" vertical="center" wrapText="1"/>
    </xf>
    <xf numFmtId="0" fontId="7" fillId="0" borderId="0" xfId="1525" applyFont="1" applyAlignment="1">
      <alignment horizontal="right" vertical="center"/>
    </xf>
    <xf numFmtId="0" fontId="94" fillId="0" borderId="0" xfId="1525" applyFont="1">
      <alignment vertical="center"/>
    </xf>
    <xf numFmtId="0" fontId="55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96" fillId="0" borderId="1" xfId="1501" applyFont="1" applyBorder="1" applyAlignment="1">
      <alignment horizontal="center" vertical="center"/>
    </xf>
    <xf numFmtId="0" fontId="58" fillId="0" borderId="1" xfId="2850" applyFont="1" applyBorder="1" applyAlignment="1">
      <alignment horizontal="center" vertical="center" wrapText="1"/>
    </xf>
    <xf numFmtId="0" fontId="75" fillId="0" borderId="1" xfId="150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8" fillId="0" borderId="1" xfId="1687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8" fillId="0" borderId="1" xfId="2802" applyFont="1" applyBorder="1" applyAlignment="1">
      <alignment horizontal="center" vertical="center"/>
    </xf>
    <xf numFmtId="0" fontId="57" fillId="0" borderId="1" xfId="2815" applyFont="1" applyBorder="1" applyAlignment="1">
      <alignment horizontal="center" vertical="center"/>
    </xf>
    <xf numFmtId="0" fontId="94" fillId="0" borderId="1" xfId="1501" applyFont="1" applyBorder="1" applyAlignment="1">
      <alignment horizontal="center" vertical="center" wrapText="1"/>
    </xf>
    <xf numFmtId="0" fontId="94" fillId="0" borderId="1" xfId="1501" applyFont="1" applyBorder="1" applyAlignment="1">
      <alignment horizontal="center" vertical="center"/>
    </xf>
    <xf numFmtId="0" fontId="11" fillId="0" borderId="1" xfId="1501" applyFont="1" applyBorder="1" applyAlignment="1">
      <alignment horizontal="center" vertical="center"/>
    </xf>
    <xf numFmtId="0" fontId="75" fillId="0" borderId="1" xfId="1501" applyFont="1" applyBorder="1" applyAlignment="1">
      <alignment vertical="center" wrapText="1"/>
    </xf>
    <xf numFmtId="0" fontId="75" fillId="0" borderId="1" xfId="1501" applyFont="1" applyBorder="1" applyAlignment="1">
      <alignment horizontal="center" vertical="center" wrapText="1"/>
    </xf>
    <xf numFmtId="0" fontId="83" fillId="0" borderId="0" xfId="1501" applyFont="1" applyAlignment="1">
      <alignment vertical="center"/>
    </xf>
    <xf numFmtId="194" fontId="58" fillId="0" borderId="1" xfId="4128" applyNumberFormat="1" applyFont="1" applyBorder="1" applyAlignment="1" applyProtection="1">
      <alignment horizontal="center" vertical="center"/>
      <protection locked="0"/>
    </xf>
    <xf numFmtId="0" fontId="6" fillId="0" borderId="0" xfId="2833" applyFont="1">
      <alignment vertical="center"/>
    </xf>
    <xf numFmtId="191" fontId="9" fillId="0" borderId="0" xfId="2833" applyNumberFormat="1" applyFont="1" applyAlignment="1">
      <alignment horizontal="right" vertical="center"/>
    </xf>
    <xf numFmtId="0" fontId="6" fillId="0" borderId="0" xfId="1522" applyFont="1" applyAlignment="1">
      <alignment vertical="center"/>
    </xf>
    <xf numFmtId="4" fontId="9" fillId="0" borderId="21" xfId="4999" applyNumberFormat="1" applyFont="1" applyBorder="1" applyAlignment="1">
      <alignment vertical="center" wrapText="1"/>
    </xf>
    <xf numFmtId="0" fontId="9" fillId="0" borderId="21" xfId="4999" applyFont="1" applyBorder="1" applyAlignment="1">
      <alignment vertical="center" wrapText="1"/>
    </xf>
    <xf numFmtId="0" fontId="70" fillId="0" borderId="21" xfId="4999" applyFont="1" applyBorder="1" applyAlignment="1">
      <alignment horizontal="left" vertical="center" wrapText="1"/>
    </xf>
    <xf numFmtId="0" fontId="9" fillId="0" borderId="21" xfId="4999" applyFont="1" applyBorder="1" applyAlignment="1">
      <alignment horizontal="left" vertical="center" wrapText="1" indent="1"/>
    </xf>
    <xf numFmtId="0" fontId="1" fillId="0" borderId="0" xfId="7691">
      <alignment vertical="center"/>
    </xf>
    <xf numFmtId="0" fontId="98" fillId="0" borderId="0" xfId="7691" applyFont="1">
      <alignment vertical="center"/>
    </xf>
    <xf numFmtId="0" fontId="9" fillId="0" borderId="1" xfId="1687" applyFont="1" applyBorder="1" applyAlignment="1">
      <alignment horizontal="center" vertical="center"/>
    </xf>
    <xf numFmtId="191" fontId="58" fillId="0" borderId="22" xfId="2833" applyNumberFormat="1" applyFont="1" applyBorder="1" applyAlignment="1">
      <alignment horizontal="center" vertical="center" wrapText="1"/>
    </xf>
    <xf numFmtId="0" fontId="58" fillId="0" borderId="22" xfId="194" applyFont="1" applyBorder="1" applyAlignment="1">
      <alignment horizontal="center" vertical="center" wrapText="1"/>
    </xf>
    <xf numFmtId="0" fontId="7" fillId="0" borderId="22" xfId="1522" applyNumberFormat="1" applyFont="1" applyFill="1" applyBorder="1" applyAlignment="1" applyProtection="1">
      <alignment horizontal="left" vertical="center" wrapText="1"/>
    </xf>
    <xf numFmtId="3" fontId="9" fillId="0" borderId="22" xfId="194" applyNumberFormat="1" applyFont="1" applyBorder="1" applyAlignment="1">
      <alignment horizontal="right" vertical="center"/>
    </xf>
    <xf numFmtId="192" fontId="9" fillId="0" borderId="22" xfId="4990" applyNumberFormat="1" applyFont="1" applyBorder="1" applyAlignment="1">
      <alignment vertical="center"/>
    </xf>
    <xf numFmtId="0" fontId="9" fillId="0" borderId="22" xfId="2833" applyFont="1" applyBorder="1">
      <alignment vertical="center"/>
    </xf>
    <xf numFmtId="191" fontId="9" fillId="0" borderId="22" xfId="2833" applyNumberFormat="1" applyFont="1" applyBorder="1">
      <alignment vertical="center"/>
    </xf>
    <xf numFmtId="0" fontId="9" fillId="0" borderId="22" xfId="2833" applyFont="1" applyFill="1" applyBorder="1">
      <alignment vertical="center"/>
    </xf>
    <xf numFmtId="0" fontId="54" fillId="0" borderId="22" xfId="1501" applyFont="1" applyBorder="1">
      <alignment vertical="center"/>
    </xf>
    <xf numFmtId="0" fontId="3" fillId="0" borderId="0" xfId="5763" applyAlignment="1">
      <alignment vertical="center"/>
    </xf>
    <xf numFmtId="3" fontId="9" fillId="0" borderId="22" xfId="194" applyNumberFormat="1" applyFont="1" applyBorder="1" applyAlignment="1">
      <alignment vertical="center"/>
    </xf>
    <xf numFmtId="191" fontId="70" fillId="0" borderId="22" xfId="2833" applyNumberFormat="1" applyFont="1" applyBorder="1">
      <alignment vertical="center"/>
    </xf>
    <xf numFmtId="0" fontId="75" fillId="0" borderId="22" xfId="1522" applyNumberFormat="1" applyFont="1" applyFill="1" applyBorder="1" applyAlignment="1" applyProtection="1">
      <alignment horizontal="center" vertical="center" wrapText="1"/>
    </xf>
    <xf numFmtId="0" fontId="11" fillId="0" borderId="22" xfId="1522" applyNumberFormat="1" applyFont="1" applyFill="1" applyBorder="1" applyAlignment="1" applyProtection="1">
      <alignment horizontal="left" vertical="center" wrapText="1"/>
    </xf>
    <xf numFmtId="193" fontId="11" fillId="0" borderId="22" xfId="1522" applyNumberFormat="1" applyFont="1" applyFill="1" applyBorder="1" applyAlignment="1" applyProtection="1">
      <alignment vertical="center" wrapText="1"/>
    </xf>
    <xf numFmtId="185" fontId="70" fillId="0" borderId="22" xfId="3937" applyNumberFormat="1" applyFont="1" applyFill="1" applyBorder="1" applyAlignment="1" applyProtection="1">
      <alignment vertical="center" wrapText="1"/>
    </xf>
    <xf numFmtId="49" fontId="9" fillId="0" borderId="22" xfId="4991" applyNumberFormat="1" applyFont="1" applyBorder="1" applyAlignment="1">
      <alignment vertical="center"/>
    </xf>
    <xf numFmtId="0" fontId="9" fillId="0" borderId="22" xfId="1522" applyFont="1" applyFill="1" applyBorder="1" applyAlignment="1">
      <alignment vertical="center"/>
    </xf>
    <xf numFmtId="0" fontId="9" fillId="0" borderId="22" xfId="1522" applyFont="1" applyBorder="1" applyAlignment="1">
      <alignment vertical="center"/>
    </xf>
    <xf numFmtId="0" fontId="9" fillId="0" borderId="22" xfId="1522" applyFont="1" applyBorder="1" applyAlignment="1">
      <alignment horizontal="left" vertical="center"/>
    </xf>
    <xf numFmtId="49" fontId="9" fillId="0" borderId="22" xfId="4997" applyNumberFormat="1" applyFont="1" applyBorder="1" applyAlignment="1">
      <alignment vertical="center"/>
    </xf>
    <xf numFmtId="49" fontId="9" fillId="0" borderId="22" xfId="4994" applyNumberFormat="1" applyFont="1" applyBorder="1" applyAlignment="1">
      <alignment vertical="center"/>
    </xf>
    <xf numFmtId="49" fontId="9" fillId="0" borderId="22" xfId="4996" applyNumberFormat="1" applyFont="1" applyBorder="1" applyAlignment="1">
      <alignment vertical="center"/>
    </xf>
    <xf numFmtId="49" fontId="9" fillId="0" borderId="22" xfId="4992" applyNumberFormat="1" applyFont="1" applyBorder="1" applyAlignment="1">
      <alignment vertical="center"/>
    </xf>
    <xf numFmtId="49" fontId="9" fillId="0" borderId="22" xfId="4993" applyNumberFormat="1" applyFont="1" applyBorder="1" applyAlignment="1">
      <alignment vertical="center"/>
    </xf>
    <xf numFmtId="49" fontId="9" fillId="0" borderId="22" xfId="4995" applyNumberFormat="1" applyFont="1" applyBorder="1" applyAlignment="1">
      <alignment vertical="center"/>
    </xf>
    <xf numFmtId="49" fontId="100" fillId="0" borderId="22" xfId="7691" applyNumberFormat="1" applyFont="1" applyBorder="1" applyAlignment="1">
      <alignment horizontal="right" vertical="center"/>
    </xf>
    <xf numFmtId="0" fontId="99" fillId="0" borderId="22" xfId="7691" applyFont="1" applyBorder="1" applyAlignment="1">
      <alignment horizontal="justify" vertical="center"/>
    </xf>
    <xf numFmtId="0" fontId="55" fillId="0" borderId="1" xfId="0" applyFont="1" applyBorder="1" applyAlignment="1">
      <alignment horizontal="right" vertical="center" wrapText="1"/>
    </xf>
    <xf numFmtId="0" fontId="57" fillId="0" borderId="1" xfId="0" applyFont="1" applyBorder="1" applyAlignment="1">
      <alignment horizontal="right" vertical="center" wrapText="1"/>
    </xf>
    <xf numFmtId="0" fontId="55" fillId="0" borderId="1" xfId="2391" applyFont="1" applyFill="1" applyBorder="1" applyAlignment="1">
      <alignment horizontal="right" vertical="center" wrapText="1"/>
    </xf>
    <xf numFmtId="10" fontId="5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60" fillId="0" borderId="1" xfId="0" applyFont="1" applyBorder="1" applyAlignment="1">
      <alignment horizontal="right" vertical="center" wrapText="1"/>
    </xf>
    <xf numFmtId="0" fontId="60" fillId="0" borderId="1" xfId="0" applyFont="1" applyBorder="1" applyAlignment="1">
      <alignment horizontal="right" vertical="center"/>
    </xf>
    <xf numFmtId="0" fontId="60" fillId="0" borderId="1" xfId="2799" applyFont="1" applyFill="1" applyBorder="1" applyAlignment="1">
      <alignment horizontal="right" vertical="center" wrapText="1"/>
    </xf>
    <xf numFmtId="0" fontId="60" fillId="0" borderId="1" xfId="2799" applyFont="1" applyFill="1" applyBorder="1" applyAlignment="1">
      <alignment horizontal="right" vertical="center"/>
    </xf>
    <xf numFmtId="10" fontId="60" fillId="0" borderId="1" xfId="0" applyNumberFormat="1" applyFont="1" applyBorder="1" applyAlignment="1">
      <alignment horizontal="right" vertical="center" wrapText="1"/>
    </xf>
    <xf numFmtId="1" fontId="54" fillId="0" borderId="1" xfId="1529" applyNumberFormat="1" applyFont="1" applyBorder="1" applyAlignment="1">
      <alignment horizontal="right" vertical="center"/>
    </xf>
    <xf numFmtId="10" fontId="54" fillId="0" borderId="1" xfId="1529" applyNumberFormat="1" applyFont="1" applyBorder="1">
      <alignment vertical="center"/>
    </xf>
    <xf numFmtId="0" fontId="54" fillId="0" borderId="1" xfId="1525" applyFont="1" applyBorder="1" applyAlignment="1">
      <alignment horizontal="right" vertical="center" wrapText="1"/>
    </xf>
    <xf numFmtId="0" fontId="56" fillId="0" borderId="1" xfId="1525" applyFont="1" applyBorder="1" applyAlignment="1">
      <alignment horizontal="right" vertical="center" wrapText="1"/>
    </xf>
    <xf numFmtId="0" fontId="7" fillId="0" borderId="22" xfId="1525" applyFont="1" applyBorder="1">
      <alignment vertical="center"/>
    </xf>
    <xf numFmtId="0" fontId="7" fillId="0" borderId="22" xfId="1525" applyFont="1" applyBorder="1" applyAlignment="1">
      <alignment horizontal="right" vertical="center"/>
    </xf>
    <xf numFmtId="0" fontId="55" fillId="0" borderId="22" xfId="2850" applyFont="1" applyFill="1" applyBorder="1" applyAlignment="1">
      <alignment horizontal="left" vertical="center" indent="1"/>
    </xf>
    <xf numFmtId="0" fontId="55" fillId="0" borderId="22" xfId="2850" applyFont="1" applyBorder="1">
      <alignment vertical="center"/>
    </xf>
    <xf numFmtId="0" fontId="55" fillId="0" borderId="22" xfId="1687" applyFont="1" applyBorder="1" applyAlignment="1">
      <alignment horizontal="center" vertical="center"/>
    </xf>
    <xf numFmtId="0" fontId="55" fillId="0" borderId="1" xfId="2815" applyNumberFormat="1" applyFont="1" applyBorder="1" applyAlignment="1">
      <alignment horizontal="right" vertical="center"/>
    </xf>
    <xf numFmtId="0" fontId="55" fillId="0" borderId="1" xfId="2815" applyNumberFormat="1" applyFont="1" applyFill="1" applyBorder="1" applyAlignment="1">
      <alignment horizontal="right" vertical="center"/>
    </xf>
    <xf numFmtId="0" fontId="55" fillId="0" borderId="1" xfId="2815" applyNumberFormat="1" applyFont="1" applyBorder="1" applyAlignment="1">
      <alignment horizontal="right" vertical="center" wrapText="1"/>
    </xf>
    <xf numFmtId="0" fontId="57" fillId="0" borderId="1" xfId="2815" applyNumberFormat="1" applyFont="1" applyFill="1" applyBorder="1" applyAlignment="1">
      <alignment horizontal="right" vertical="center"/>
    </xf>
    <xf numFmtId="10" fontId="55" fillId="0" borderId="1" xfId="0" applyNumberFormat="1" applyFont="1" applyBorder="1" applyAlignment="1">
      <alignment horizontal="right" vertical="center"/>
    </xf>
    <xf numFmtId="0" fontId="58" fillId="0" borderId="1" xfId="2391" applyFont="1" applyFill="1" applyBorder="1" applyAlignment="1">
      <alignment horizontal="right" vertical="center" wrapText="1"/>
    </xf>
    <xf numFmtId="0" fontId="58" fillId="0" borderId="1" xfId="0" applyFont="1" applyBorder="1" applyAlignment="1">
      <alignment horizontal="right" vertical="center" wrapText="1"/>
    </xf>
    <xf numFmtId="0" fontId="54" fillId="0" borderId="1" xfId="1501" applyFont="1" applyBorder="1" applyAlignment="1">
      <alignment horizontal="right" vertical="center"/>
    </xf>
    <xf numFmtId="0" fontId="10" fillId="0" borderId="22" xfId="1525" applyFont="1" applyBorder="1" applyAlignment="1">
      <alignment horizontal="right" vertical="center"/>
    </xf>
    <xf numFmtId="0" fontId="10" fillId="0" borderId="22" xfId="1525" applyFont="1" applyBorder="1">
      <alignment vertical="center"/>
    </xf>
    <xf numFmtId="1" fontId="55" fillId="0" borderId="1" xfId="2391" applyNumberFormat="1" applyFont="1" applyFill="1" applyBorder="1" applyAlignment="1">
      <alignment horizontal="right" vertical="center" wrapText="1"/>
    </xf>
    <xf numFmtId="0" fontId="54" fillId="0" borderId="22" xfId="1693" applyFont="1" applyFill="1" applyBorder="1">
      <alignment vertical="center"/>
    </xf>
    <xf numFmtId="10" fontId="60" fillId="0" borderId="1" xfId="0" applyNumberFormat="1" applyFont="1" applyBorder="1" applyAlignment="1">
      <alignment horizontal="center" vertical="center" wrapText="1"/>
    </xf>
    <xf numFmtId="10" fontId="54" fillId="0" borderId="1" xfId="1501" applyNumberFormat="1" applyFont="1" applyBorder="1">
      <alignment vertical="center"/>
    </xf>
    <xf numFmtId="0" fontId="54" fillId="0" borderId="22" xfId="1501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10" fontId="60" fillId="0" borderId="22" xfId="0" applyNumberFormat="1" applyFont="1" applyBorder="1" applyAlignment="1">
      <alignment horizontal="right" vertical="center" wrapText="1"/>
    </xf>
    <xf numFmtId="49" fontId="74" fillId="0" borderId="1" xfId="2849" applyNumberFormat="1" applyFont="1" applyBorder="1" applyAlignment="1">
      <alignment vertical="center"/>
    </xf>
    <xf numFmtId="10" fontId="9" fillId="0" borderId="22" xfId="2833" applyNumberFormat="1" applyFont="1" applyBorder="1">
      <alignment vertical="center"/>
    </xf>
    <xf numFmtId="0" fontId="9" fillId="0" borderId="22" xfId="1522" applyFont="1" applyBorder="1" applyAlignment="1">
      <alignment horizontal="right" vertical="center"/>
    </xf>
    <xf numFmtId="10" fontId="9" fillId="0" borderId="22" xfId="4990" applyNumberFormat="1" applyFont="1" applyBorder="1" applyAlignment="1">
      <alignment vertical="center"/>
    </xf>
    <xf numFmtId="10" fontId="9" fillId="0" borderId="22" xfId="1522" applyNumberFormat="1" applyFont="1" applyBorder="1" applyAlignment="1">
      <alignment vertical="center"/>
    </xf>
    <xf numFmtId="0" fontId="58" fillId="0" borderId="21" xfId="4999" applyFont="1" applyBorder="1" applyAlignment="1">
      <alignment horizontal="center" vertical="center" wrapText="1"/>
    </xf>
    <xf numFmtId="0" fontId="94" fillId="0" borderId="0" xfId="7692" applyFont="1">
      <alignment vertical="center"/>
    </xf>
    <xf numFmtId="0" fontId="101" fillId="0" borderId="0" xfId="7692">
      <alignment vertical="center"/>
    </xf>
    <xf numFmtId="0" fontId="9" fillId="0" borderId="0" xfId="7692" applyFont="1" applyAlignment="1">
      <alignment horizontal="right" vertical="center"/>
    </xf>
    <xf numFmtId="0" fontId="75" fillId="0" borderId="22" xfId="7692" applyFont="1" applyBorder="1" applyAlignment="1">
      <alignment horizontal="center" vertical="center"/>
    </xf>
    <xf numFmtId="0" fontId="103" fillId="0" borderId="22" xfId="7692" applyFont="1" applyBorder="1" applyAlignment="1">
      <alignment horizontal="center" vertical="center"/>
    </xf>
    <xf numFmtId="0" fontId="103" fillId="0" borderId="22" xfId="7692" applyFont="1" applyBorder="1" applyAlignment="1">
      <alignment horizontal="left" vertical="center"/>
    </xf>
    <xf numFmtId="0" fontId="103" fillId="0" borderId="22" xfId="7692" applyFont="1" applyBorder="1" applyAlignment="1">
      <alignment horizontal="right" vertical="center"/>
    </xf>
    <xf numFmtId="0" fontId="101" fillId="0" borderId="22" xfId="7692" applyBorder="1">
      <alignment vertical="center"/>
    </xf>
    <xf numFmtId="0" fontId="101" fillId="0" borderId="22" xfId="7692" applyBorder="1" applyAlignment="1">
      <alignment vertical="center" wrapText="1"/>
    </xf>
    <xf numFmtId="0" fontId="101" fillId="0" borderId="22" xfId="7692" applyBorder="1" applyAlignment="1">
      <alignment horizontal="center" vertical="center"/>
    </xf>
    <xf numFmtId="0" fontId="60" fillId="0" borderId="22" xfId="2799" applyFont="1" applyFill="1" applyBorder="1" applyAlignment="1">
      <alignment horizontal="right" vertical="center"/>
    </xf>
    <xf numFmtId="10" fontId="103" fillId="0" borderId="22" xfId="7692" applyNumberFormat="1" applyFont="1" applyBorder="1" applyAlignment="1">
      <alignment horizontal="right" vertical="center"/>
    </xf>
    <xf numFmtId="10" fontId="60" fillId="0" borderId="22" xfId="7692" applyNumberFormat="1" applyFont="1" applyBorder="1" applyAlignment="1">
      <alignment horizontal="right" vertical="center" wrapText="1"/>
    </xf>
    <xf numFmtId="0" fontId="6" fillId="0" borderId="0" xfId="7693" applyFont="1" applyFill="1" applyBorder="1" applyAlignment="1">
      <alignment vertical="center"/>
    </xf>
    <xf numFmtId="0" fontId="58" fillId="0" borderId="22" xfId="4999" applyFont="1" applyBorder="1" applyAlignment="1">
      <alignment horizontal="center" vertical="center" wrapText="1"/>
    </xf>
    <xf numFmtId="0" fontId="70" fillId="0" borderId="22" xfId="4999" applyFont="1" applyBorder="1" applyAlignment="1">
      <alignment vertical="center" wrapText="1"/>
    </xf>
    <xf numFmtId="4" fontId="9" fillId="0" borderId="22" xfId="4999" applyNumberFormat="1" applyFont="1" applyBorder="1" applyAlignment="1">
      <alignment vertical="center" wrapText="1"/>
    </xf>
    <xf numFmtId="0" fontId="54" fillId="0" borderId="22" xfId="5763" applyFont="1" applyFill="1" applyBorder="1" applyAlignment="1">
      <alignment horizontal="left" vertical="center"/>
    </xf>
    <xf numFmtId="0" fontId="0" fillId="0" borderId="22" xfId="4999" applyFont="1" applyBorder="1">
      <alignment vertical="center"/>
    </xf>
    <xf numFmtId="190" fontId="0" fillId="0" borderId="22" xfId="4999" applyNumberFormat="1" applyFont="1" applyBorder="1">
      <alignment vertical="center"/>
    </xf>
    <xf numFmtId="190" fontId="9" fillId="0" borderId="21" xfId="4999" applyNumberFormat="1" applyFont="1" applyBorder="1" applyAlignment="1">
      <alignment horizontal="right" vertical="center" wrapText="1"/>
    </xf>
    <xf numFmtId="195" fontId="0" fillId="0" borderId="0" xfId="4999" applyNumberFormat="1" applyFont="1">
      <alignment vertical="center"/>
    </xf>
    <xf numFmtId="0" fontId="3" fillId="0" borderId="0" xfId="4999" applyFont="1">
      <alignment vertical="center"/>
    </xf>
    <xf numFmtId="0" fontId="97" fillId="0" borderId="0" xfId="7691" applyFont="1" applyAlignment="1">
      <alignment horizontal="center" vertical="center"/>
    </xf>
    <xf numFmtId="0" fontId="92" fillId="0" borderId="0" xfId="2391" applyFont="1" applyFill="1" applyAlignment="1">
      <alignment horizontal="center"/>
    </xf>
    <xf numFmtId="0" fontId="92" fillId="0" borderId="0" xfId="2391" applyFont="1" applyFill="1" applyAlignment="1">
      <alignment horizontal="center" vertical="center"/>
    </xf>
    <xf numFmtId="0" fontId="60" fillId="0" borderId="22" xfId="2799" applyFont="1" applyFill="1" applyBorder="1" applyAlignment="1">
      <alignment horizontal="center" vertical="center"/>
    </xf>
    <xf numFmtId="0" fontId="95" fillId="0" borderId="0" xfId="7692" applyFont="1" applyAlignment="1">
      <alignment horizontal="center" vertical="center"/>
    </xf>
    <xf numFmtId="0" fontId="75" fillId="0" borderId="22" xfId="7692" applyFont="1" applyBorder="1" applyAlignment="1">
      <alignment horizontal="center" vertical="center"/>
    </xf>
    <xf numFmtId="0" fontId="75" fillId="0" borderId="22" xfId="7692" applyFont="1" applyBorder="1" applyAlignment="1">
      <alignment horizontal="center" vertical="center" wrapText="1"/>
    </xf>
    <xf numFmtId="0" fontId="95" fillId="0" borderId="0" xfId="1529" applyFont="1" applyAlignment="1">
      <alignment horizontal="center" vertical="center"/>
    </xf>
    <xf numFmtId="0" fontId="95" fillId="0" borderId="0" xfId="1525" applyFont="1" applyAlignment="1">
      <alignment horizontal="center" vertical="center"/>
    </xf>
    <xf numFmtId="0" fontId="92" fillId="0" borderId="0" xfId="2850" applyFont="1" applyAlignment="1">
      <alignment horizontal="center" vertical="center"/>
    </xf>
    <xf numFmtId="0" fontId="62" fillId="0" borderId="20" xfId="0" applyFont="1" applyBorder="1" applyAlignment="1">
      <alignment horizontal="left" vertical="center" wrapText="1"/>
    </xf>
    <xf numFmtId="0" fontId="62" fillId="0" borderId="20" xfId="1687" applyFont="1" applyBorder="1" applyAlignment="1">
      <alignment vertical="center" wrapText="1"/>
    </xf>
    <xf numFmtId="0" fontId="9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5" fillId="0" borderId="0" xfId="1501" applyFont="1" applyAlignment="1">
      <alignment horizontal="center" vertical="center"/>
    </xf>
    <xf numFmtId="0" fontId="93" fillId="0" borderId="0" xfId="0" applyFont="1" applyAlignment="1">
      <alignment horizontal="left" vertical="center" wrapText="1"/>
    </xf>
    <xf numFmtId="0" fontId="92" fillId="0" borderId="0" xfId="2833" applyFont="1" applyAlignment="1">
      <alignment horizontal="center" vertical="center"/>
    </xf>
    <xf numFmtId="0" fontId="95" fillId="0" borderId="0" xfId="1522" applyNumberFormat="1" applyFont="1" applyFill="1" applyBorder="1" applyAlignment="1" applyProtection="1">
      <alignment horizontal="center" vertical="center"/>
    </xf>
    <xf numFmtId="0" fontId="93" fillId="0" borderId="0" xfId="5763" applyFont="1" applyAlignment="1">
      <alignment horizontal="left" vertical="center" wrapText="1"/>
    </xf>
    <xf numFmtId="0" fontId="92" fillId="0" borderId="0" xfId="4999" applyFont="1" applyBorder="1" applyAlignment="1">
      <alignment horizontal="center" vertical="center" wrapText="1"/>
    </xf>
    <xf numFmtId="0" fontId="58" fillId="0" borderId="22" xfId="4999" applyFont="1" applyBorder="1" applyAlignment="1">
      <alignment horizontal="center" vertical="center" wrapText="1"/>
    </xf>
    <xf numFmtId="0" fontId="92" fillId="0" borderId="0" xfId="4999" applyFont="1" applyAlignment="1">
      <alignment horizontal="center" vertical="center" wrapText="1"/>
    </xf>
  </cellXfs>
  <cellStyles count="7694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4"/>
    <cellStyle name="?鹎%U龡&amp;H齲_x0001_C铣_x0014__x0007__x0001__x0001_ 2 2 11" xfId="44"/>
    <cellStyle name="?鹎%U龡&amp;H齲_x0001_C铣_x0014__x0007__x0001__x0001_ 2 2 11 2" xfId="2855"/>
    <cellStyle name="?鹎%U龡&amp;H齲_x0001_C铣_x0014__x0007__x0001__x0001_ 2 2 12" xfId="2853"/>
    <cellStyle name="?鹎%U龡&amp;H齲_x0001_C铣_x0014__x0007__x0001__x0001_ 2 2 2" xfId="51"/>
    <cellStyle name="?鹎%U龡&amp;H齲_x0001_C铣_x0014__x0007__x0001__x0001_ 2 2 2 10" xfId="2856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59"/>
    <cellStyle name="?鹎%U龡&amp;H齲_x0001_C铣_x0014__x0007__x0001__x0001_ 2 2 2 2 2 3" xfId="67"/>
    <cellStyle name="?鹎%U龡&amp;H齲_x0001_C铣_x0014__x0007__x0001__x0001_ 2 2 2 2 2 3 2" xfId="2860"/>
    <cellStyle name="?鹎%U龡&amp;H齲_x0001_C铣_x0014__x0007__x0001__x0001_ 2 2 2 2 2 4" xfId="72"/>
    <cellStyle name="?鹎%U龡&amp;H齲_x0001_C铣_x0014__x0007__x0001__x0001_ 2 2 2 2 2 4 2" xfId="2861"/>
    <cellStyle name="?鹎%U龡&amp;H齲_x0001_C铣_x0014__x0007__x0001__x0001_ 2 2 2 2 2 5" xfId="2858"/>
    <cellStyle name="?鹎%U龡&amp;H齲_x0001_C铣_x0014__x0007__x0001__x0001_ 2 2 2 2 2_2015财政决算公开" xfId="2862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4"/>
    <cellStyle name="?鹎%U龡&amp;H齲_x0001_C铣_x0014__x0007__x0001__x0001_ 2 2 2 2 3 3" xfId="89"/>
    <cellStyle name="?鹎%U龡&amp;H齲_x0001_C铣_x0014__x0007__x0001__x0001_ 2 2 2 2 3 3 2" xfId="2865"/>
    <cellStyle name="?鹎%U龡&amp;H齲_x0001_C铣_x0014__x0007__x0001__x0001_ 2 2 2 2 3 4" xfId="2863"/>
    <cellStyle name="?鹎%U龡&amp;H齲_x0001_C铣_x0014__x0007__x0001__x0001_ 2 2 2 2 3_2015财政决算公开" xfId="2866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8"/>
    <cellStyle name="?鹎%U龡&amp;H齲_x0001_C铣_x0014__x0007__x0001__x0001_ 2 2 2 2 4 3" xfId="94"/>
    <cellStyle name="?鹎%U龡&amp;H齲_x0001_C铣_x0014__x0007__x0001__x0001_ 2 2 2 2 4 3 2" xfId="2869"/>
    <cellStyle name="?鹎%U龡&amp;H齲_x0001_C铣_x0014__x0007__x0001__x0001_ 2 2 2 2 4 4" xfId="98"/>
    <cellStyle name="?鹎%U龡&amp;H齲_x0001_C铣_x0014__x0007__x0001__x0001_ 2 2 2 2 4 4 2" xfId="2870"/>
    <cellStyle name="?鹎%U龡&amp;H齲_x0001_C铣_x0014__x0007__x0001__x0001_ 2 2 2 2 4 5" xfId="2867"/>
    <cellStyle name="?鹎%U龡&amp;H齲_x0001_C铣_x0014__x0007__x0001__x0001_ 2 2 2 2 4_2015财政决算公开" xfId="2871"/>
    <cellStyle name="?鹎%U龡&amp;H齲_x0001_C铣_x0014__x0007__x0001__x0001_ 2 2 2 2 5" xfId="103"/>
    <cellStyle name="?鹎%U龡&amp;H齲_x0001_C铣_x0014__x0007__x0001__x0001_ 2 2 2 2 5 2" xfId="2872"/>
    <cellStyle name="?鹎%U龡&amp;H齲_x0001_C铣_x0014__x0007__x0001__x0001_ 2 2 2 2 6" xfId="27"/>
    <cellStyle name="?鹎%U龡&amp;H齲_x0001_C铣_x0014__x0007__x0001__x0001_ 2 2 2 2 6 2" xfId="2873"/>
    <cellStyle name="?鹎%U龡&amp;H齲_x0001_C铣_x0014__x0007__x0001__x0001_ 2 2 2 2 7" xfId="105"/>
    <cellStyle name="?鹎%U龡&amp;H齲_x0001_C铣_x0014__x0007__x0001__x0001_ 2 2 2 2 7 2" xfId="2874"/>
    <cellStyle name="?鹎%U龡&amp;H齲_x0001_C铣_x0014__x0007__x0001__x0001_ 2 2 2 2 8" xfId="2857"/>
    <cellStyle name="?鹎%U龡&amp;H齲_x0001_C铣_x0014__x0007__x0001__x0001_ 2 2 2 2_2015财政决算公开" xfId="2875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7"/>
    <cellStyle name="?鹎%U龡&amp;H齲_x0001_C铣_x0014__x0007__x0001__x0001_ 2 2 2 3 3" xfId="111"/>
    <cellStyle name="?鹎%U龡&amp;H齲_x0001_C铣_x0014__x0007__x0001__x0001_ 2 2 2 3 3 2" xfId="2878"/>
    <cellStyle name="?鹎%U龡&amp;H齲_x0001_C铣_x0014__x0007__x0001__x0001_ 2 2 2 3 4" xfId="113"/>
    <cellStyle name="?鹎%U龡&amp;H齲_x0001_C铣_x0014__x0007__x0001__x0001_ 2 2 2 3 4 2" xfId="2879"/>
    <cellStyle name="?鹎%U龡&amp;H齲_x0001_C铣_x0014__x0007__x0001__x0001_ 2 2 2 3 5" xfId="2876"/>
    <cellStyle name="?鹎%U龡&amp;H齲_x0001_C铣_x0014__x0007__x0001__x0001_ 2 2 2 3_2015财政决算公开" xfId="2880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2"/>
    <cellStyle name="?鹎%U龡&amp;H齲_x0001_C铣_x0014__x0007__x0001__x0001_ 2 2 2 4 3" xfId="119"/>
    <cellStyle name="?鹎%U龡&amp;H齲_x0001_C铣_x0014__x0007__x0001__x0001_ 2 2 2 4 3 2" xfId="2883"/>
    <cellStyle name="?鹎%U龡&amp;H齲_x0001_C铣_x0014__x0007__x0001__x0001_ 2 2 2 4 4" xfId="120"/>
    <cellStyle name="?鹎%U龡&amp;H齲_x0001_C铣_x0014__x0007__x0001__x0001_ 2 2 2 4 4 2" xfId="2884"/>
    <cellStyle name="?鹎%U龡&amp;H齲_x0001_C铣_x0014__x0007__x0001__x0001_ 2 2 2 4 5" xfId="2881"/>
    <cellStyle name="?鹎%U龡&amp;H齲_x0001_C铣_x0014__x0007__x0001__x0001_ 2 2 2 4_2015财政决算公开" xfId="2885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7"/>
    <cellStyle name="?鹎%U龡&amp;H齲_x0001_C铣_x0014__x0007__x0001__x0001_ 2 2 2 5 3" xfId="68"/>
    <cellStyle name="?鹎%U龡&amp;H齲_x0001_C铣_x0014__x0007__x0001__x0001_ 2 2 2 5 3 2" xfId="2888"/>
    <cellStyle name="?鹎%U龡&amp;H齲_x0001_C铣_x0014__x0007__x0001__x0001_ 2 2 2 5 4" xfId="2886"/>
    <cellStyle name="?鹎%U龡&amp;H齲_x0001_C铣_x0014__x0007__x0001__x0001_ 2 2 2 5_2015财政决算公开" xfId="2889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1"/>
    <cellStyle name="?鹎%U龡&amp;H齲_x0001_C铣_x0014__x0007__x0001__x0001_ 2 2 2 6 3" xfId="126"/>
    <cellStyle name="?鹎%U龡&amp;H齲_x0001_C铣_x0014__x0007__x0001__x0001_ 2 2 2 6 3 2" xfId="2892"/>
    <cellStyle name="?鹎%U龡&amp;H齲_x0001_C铣_x0014__x0007__x0001__x0001_ 2 2 2 6 4" xfId="52"/>
    <cellStyle name="?鹎%U龡&amp;H齲_x0001_C铣_x0014__x0007__x0001__x0001_ 2 2 2 6 4 2" xfId="2893"/>
    <cellStyle name="?鹎%U龡&amp;H齲_x0001_C铣_x0014__x0007__x0001__x0001_ 2 2 2 6 5" xfId="2890"/>
    <cellStyle name="?鹎%U龡&amp;H齲_x0001_C铣_x0014__x0007__x0001__x0001_ 2 2 2 6_2015财政决算公开" xfId="2894"/>
    <cellStyle name="?鹎%U龡&amp;H齲_x0001_C铣_x0014__x0007__x0001__x0001_ 2 2 2 7" xfId="30"/>
    <cellStyle name="?鹎%U龡&amp;H齲_x0001_C铣_x0014__x0007__x0001__x0001_ 2 2 2 7 2" xfId="2895"/>
    <cellStyle name="?鹎%U龡&amp;H齲_x0001_C铣_x0014__x0007__x0001__x0001_ 2 2 2 8" xfId="38"/>
    <cellStyle name="?鹎%U龡&amp;H齲_x0001_C铣_x0014__x0007__x0001__x0001_ 2 2 2 8 2" xfId="2896"/>
    <cellStyle name="?鹎%U龡&amp;H齲_x0001_C铣_x0014__x0007__x0001__x0001_ 2 2 2 9" xfId="129"/>
    <cellStyle name="?鹎%U龡&amp;H齲_x0001_C铣_x0014__x0007__x0001__x0001_ 2 2 2 9 2" xfId="2897"/>
    <cellStyle name="?鹎%U龡&amp;H齲_x0001_C铣_x0014__x0007__x0001__x0001_ 2 2 2_2015财政决算公开" xfId="2898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1"/>
    <cellStyle name="?鹎%U龡&amp;H齲_x0001_C铣_x0014__x0007__x0001__x0001_ 2 2 3 2 3" xfId="18"/>
    <cellStyle name="?鹎%U龡&amp;H齲_x0001_C铣_x0014__x0007__x0001__x0001_ 2 2 3 2 3 2" xfId="2902"/>
    <cellStyle name="?鹎%U龡&amp;H齲_x0001_C铣_x0014__x0007__x0001__x0001_ 2 2 3 2 4" xfId="118"/>
    <cellStyle name="?鹎%U龡&amp;H齲_x0001_C铣_x0014__x0007__x0001__x0001_ 2 2 3 2 4 2" xfId="2903"/>
    <cellStyle name="?鹎%U龡&amp;H齲_x0001_C铣_x0014__x0007__x0001__x0001_ 2 2 3 2 5" xfId="2900"/>
    <cellStyle name="?鹎%U龡&amp;H齲_x0001_C铣_x0014__x0007__x0001__x0001_ 2 2 3 2_2015财政决算公开" xfId="2904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6"/>
    <cellStyle name="?鹎%U龡&amp;H齲_x0001_C铣_x0014__x0007__x0001__x0001_ 2 2 3 3 3" xfId="61"/>
    <cellStyle name="?鹎%U龡&amp;H齲_x0001_C铣_x0014__x0007__x0001__x0001_ 2 2 3 3 3 2" xfId="2907"/>
    <cellStyle name="?鹎%U龡&amp;H齲_x0001_C铣_x0014__x0007__x0001__x0001_ 2 2 3 3 4" xfId="2905"/>
    <cellStyle name="?鹎%U龡&amp;H齲_x0001_C铣_x0014__x0007__x0001__x0001_ 2 2 3 3_2015财政决算公开" xfId="2908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0"/>
    <cellStyle name="?鹎%U龡&amp;H齲_x0001_C铣_x0014__x0007__x0001__x0001_ 2 2 3 4 3" xfId="83"/>
    <cellStyle name="?鹎%U龡&amp;H齲_x0001_C铣_x0014__x0007__x0001__x0001_ 2 2 3 4 3 2" xfId="2911"/>
    <cellStyle name="?鹎%U龡&amp;H齲_x0001_C铣_x0014__x0007__x0001__x0001_ 2 2 3 4 4" xfId="125"/>
    <cellStyle name="?鹎%U龡&amp;H齲_x0001_C铣_x0014__x0007__x0001__x0001_ 2 2 3 4 4 2" xfId="2912"/>
    <cellStyle name="?鹎%U龡&amp;H齲_x0001_C铣_x0014__x0007__x0001__x0001_ 2 2 3 4 5" xfId="2909"/>
    <cellStyle name="?鹎%U龡&amp;H齲_x0001_C铣_x0014__x0007__x0001__x0001_ 2 2 3 4_2015财政决算公开" xfId="2913"/>
    <cellStyle name="?鹎%U龡&amp;H齲_x0001_C铣_x0014__x0007__x0001__x0001_ 2 2 3 5" xfId="9"/>
    <cellStyle name="?鹎%U龡&amp;H齲_x0001_C铣_x0014__x0007__x0001__x0001_ 2 2 3 5 2" xfId="2914"/>
    <cellStyle name="?鹎%U龡&amp;H齲_x0001_C铣_x0014__x0007__x0001__x0001_ 2 2 3 6" xfId="101"/>
    <cellStyle name="?鹎%U龡&amp;H齲_x0001_C铣_x0014__x0007__x0001__x0001_ 2 2 3 6 2" xfId="2915"/>
    <cellStyle name="?鹎%U龡&amp;H齲_x0001_C铣_x0014__x0007__x0001__x0001_ 2 2 3 7" xfId="25"/>
    <cellStyle name="?鹎%U龡&amp;H齲_x0001_C铣_x0014__x0007__x0001__x0001_ 2 2 3 7 2" xfId="2916"/>
    <cellStyle name="?鹎%U龡&amp;H齲_x0001_C铣_x0014__x0007__x0001__x0001_ 2 2 3 8" xfId="2899"/>
    <cellStyle name="?鹎%U龡&amp;H齲_x0001_C铣_x0014__x0007__x0001__x0001_ 2 2 3_2015财政决算公开" xfId="2917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19"/>
    <cellStyle name="?鹎%U龡&amp;H齲_x0001_C铣_x0014__x0007__x0001__x0001_ 2 2 4 3" xfId="107"/>
    <cellStyle name="?鹎%U龡&amp;H齲_x0001_C铣_x0014__x0007__x0001__x0001_ 2 2 4 3 2" xfId="2920"/>
    <cellStyle name="?鹎%U龡&amp;H齲_x0001_C铣_x0014__x0007__x0001__x0001_ 2 2 4 4" xfId="110"/>
    <cellStyle name="?鹎%U龡&amp;H齲_x0001_C铣_x0014__x0007__x0001__x0001_ 2 2 4 4 2" xfId="2921"/>
    <cellStyle name="?鹎%U龡&amp;H齲_x0001_C铣_x0014__x0007__x0001__x0001_ 2 2 4 5" xfId="2918"/>
    <cellStyle name="?鹎%U龡&amp;H齲_x0001_C铣_x0014__x0007__x0001__x0001_ 2 2 4_2015财政决算公开" xfId="2922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4"/>
    <cellStyle name="?鹎%U龡&amp;H齲_x0001_C铣_x0014__x0007__x0001__x0001_ 2 2 5 3" xfId="138"/>
    <cellStyle name="?鹎%U龡&amp;H齲_x0001_C铣_x0014__x0007__x0001__x0001_ 2 2 5 3 2" xfId="2925"/>
    <cellStyle name="?鹎%U龡&amp;H齲_x0001_C铣_x0014__x0007__x0001__x0001_ 2 2 5 4" xfId="139"/>
    <cellStyle name="?鹎%U龡&amp;H齲_x0001_C铣_x0014__x0007__x0001__x0001_ 2 2 5 4 2" xfId="2926"/>
    <cellStyle name="?鹎%U龡&amp;H齲_x0001_C铣_x0014__x0007__x0001__x0001_ 2 2 5 5" xfId="2923"/>
    <cellStyle name="?鹎%U龡&amp;H齲_x0001_C铣_x0014__x0007__x0001__x0001_ 2 2 5_2015财政决算公开" xfId="2927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29"/>
    <cellStyle name="?鹎%U龡&amp;H齲_x0001_C铣_x0014__x0007__x0001__x0001_ 2 2 6 3" xfId="146"/>
    <cellStyle name="?鹎%U龡&amp;H齲_x0001_C铣_x0014__x0007__x0001__x0001_ 2 2 6 3 2" xfId="2930"/>
    <cellStyle name="?鹎%U龡&amp;H齲_x0001_C铣_x0014__x0007__x0001__x0001_ 2 2 6 4" xfId="2928"/>
    <cellStyle name="?鹎%U龡&amp;H齲_x0001_C铣_x0014__x0007__x0001__x0001_ 2 2 6_2015财政决算公开" xfId="2931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3"/>
    <cellStyle name="?鹎%U龡&amp;H齲_x0001_C铣_x0014__x0007__x0001__x0001_ 2 2 7 3" xfId="160"/>
    <cellStyle name="?鹎%U龡&amp;H齲_x0001_C铣_x0014__x0007__x0001__x0001_ 2 2 7 3 2" xfId="2934"/>
    <cellStyle name="?鹎%U龡&amp;H齲_x0001_C铣_x0014__x0007__x0001__x0001_ 2 2 7 4" xfId="162"/>
    <cellStyle name="?鹎%U龡&amp;H齲_x0001_C铣_x0014__x0007__x0001__x0001_ 2 2 7 4 2" xfId="2935"/>
    <cellStyle name="?鹎%U龡&amp;H齲_x0001_C铣_x0014__x0007__x0001__x0001_ 2 2 7 5" xfId="2932"/>
    <cellStyle name="?鹎%U龡&amp;H齲_x0001_C铣_x0014__x0007__x0001__x0001_ 2 2 7_2015财政决算公开" xfId="2936"/>
    <cellStyle name="?鹎%U龡&amp;H齲_x0001_C铣_x0014__x0007__x0001__x0001_ 2 2 8" xfId="15"/>
    <cellStyle name="?鹎%U龡&amp;H齲_x0001_C铣_x0014__x0007__x0001__x0001_ 2 2 8 2" xfId="2937"/>
    <cellStyle name="?鹎%U龡&amp;H齲_x0001_C铣_x0014__x0007__x0001__x0001_ 2 2 9" xfId="165"/>
    <cellStyle name="?鹎%U龡&amp;H齲_x0001_C铣_x0014__x0007__x0001__x0001_ 2 2 9 2" xfId="2938"/>
    <cellStyle name="?鹎%U龡&amp;H齲_x0001_C铣_x0014__x0007__x0001__x0001_ 2 2_2015财政决算公开" xfId="2939"/>
    <cellStyle name="?鹎%U龡&amp;H齲_x0001_C铣_x0014__x0007__x0001__x0001_ 2 3" xfId="164"/>
    <cellStyle name="?鹎%U龡&amp;H齲_x0001_C铣_x0014__x0007__x0001__x0001_ 2 3 10" xfId="2940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3"/>
    <cellStyle name="?鹎%U龡&amp;H齲_x0001_C铣_x0014__x0007__x0001__x0001_ 2 3 2 2 3" xfId="142"/>
    <cellStyle name="?鹎%U龡&amp;H齲_x0001_C铣_x0014__x0007__x0001__x0001_ 2 3 2 2 3 2" xfId="2944"/>
    <cellStyle name="?鹎%U龡&amp;H齲_x0001_C铣_x0014__x0007__x0001__x0001_ 2 3 2 2 4" xfId="145"/>
    <cellStyle name="?鹎%U龡&amp;H齲_x0001_C铣_x0014__x0007__x0001__x0001_ 2 3 2 2 4 2" xfId="2945"/>
    <cellStyle name="?鹎%U龡&amp;H齲_x0001_C铣_x0014__x0007__x0001__x0001_ 2 3 2 2 5" xfId="2942"/>
    <cellStyle name="?鹎%U龡&amp;H齲_x0001_C铣_x0014__x0007__x0001__x0001_ 2 3 2 2_2015财政决算公开" xfId="2946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8"/>
    <cellStyle name="?鹎%U龡&amp;H齲_x0001_C铣_x0014__x0007__x0001__x0001_ 2 3 2 3 3" xfId="154"/>
    <cellStyle name="?鹎%U龡&amp;H齲_x0001_C铣_x0014__x0007__x0001__x0001_ 2 3 2 3 3 2" xfId="2949"/>
    <cellStyle name="?鹎%U龡&amp;H齲_x0001_C铣_x0014__x0007__x0001__x0001_ 2 3 2 3 4" xfId="2947"/>
    <cellStyle name="?鹎%U龡&amp;H齲_x0001_C铣_x0014__x0007__x0001__x0001_ 2 3 2 3_2015财政决算公开" xfId="2950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2"/>
    <cellStyle name="?鹎%U龡&amp;H齲_x0001_C铣_x0014__x0007__x0001__x0001_ 2 3 2 4 3" xfId="50"/>
    <cellStyle name="?鹎%U龡&amp;H齲_x0001_C铣_x0014__x0007__x0001__x0001_ 2 3 2 4 3 2" xfId="2953"/>
    <cellStyle name="?鹎%U龡&amp;H齲_x0001_C铣_x0014__x0007__x0001__x0001_ 2 3 2 4 4" xfId="91"/>
    <cellStyle name="?鹎%U龡&amp;H齲_x0001_C铣_x0014__x0007__x0001__x0001_ 2 3 2 4 4 2" xfId="2954"/>
    <cellStyle name="?鹎%U龡&amp;H齲_x0001_C铣_x0014__x0007__x0001__x0001_ 2 3 2 4 5" xfId="2951"/>
    <cellStyle name="?鹎%U龡&amp;H齲_x0001_C铣_x0014__x0007__x0001__x0001_ 2 3 2 4_2015财政决算公开" xfId="2955"/>
    <cellStyle name="?鹎%U龡&amp;H齲_x0001_C铣_x0014__x0007__x0001__x0001_ 2 3 2 5" xfId="177"/>
    <cellStyle name="?鹎%U龡&amp;H齲_x0001_C铣_x0014__x0007__x0001__x0001_ 2 3 2 5 2" xfId="2956"/>
    <cellStyle name="?鹎%U龡&amp;H齲_x0001_C铣_x0014__x0007__x0001__x0001_ 2 3 2 6" xfId="178"/>
    <cellStyle name="?鹎%U龡&amp;H齲_x0001_C铣_x0014__x0007__x0001__x0001_ 2 3 2 6 2" xfId="2957"/>
    <cellStyle name="?鹎%U龡&amp;H齲_x0001_C铣_x0014__x0007__x0001__x0001_ 2 3 2 7" xfId="180"/>
    <cellStyle name="?鹎%U龡&amp;H齲_x0001_C铣_x0014__x0007__x0001__x0001_ 2 3 2 7 2" xfId="2958"/>
    <cellStyle name="?鹎%U龡&amp;H齲_x0001_C铣_x0014__x0007__x0001__x0001_ 2 3 2 8" xfId="2941"/>
    <cellStyle name="?鹎%U龡&amp;H齲_x0001_C铣_x0014__x0007__x0001__x0001_ 2 3 2_2015财政决算公开" xfId="2959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1"/>
    <cellStyle name="?鹎%U龡&amp;H齲_x0001_C铣_x0014__x0007__x0001__x0001_ 2 3 3 3" xfId="184"/>
    <cellStyle name="?鹎%U龡&amp;H齲_x0001_C铣_x0014__x0007__x0001__x0001_ 2 3 3 3 2" xfId="2962"/>
    <cellStyle name="?鹎%U龡&amp;H齲_x0001_C铣_x0014__x0007__x0001__x0001_ 2 3 3 4" xfId="187"/>
    <cellStyle name="?鹎%U龡&amp;H齲_x0001_C铣_x0014__x0007__x0001__x0001_ 2 3 3 4 2" xfId="2963"/>
    <cellStyle name="?鹎%U龡&amp;H齲_x0001_C铣_x0014__x0007__x0001__x0001_ 2 3 3 5" xfId="2960"/>
    <cellStyle name="?鹎%U龡&amp;H齲_x0001_C铣_x0014__x0007__x0001__x0001_ 2 3 3_2015财政决算公开" xfId="2964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6"/>
    <cellStyle name="?鹎%U龡&amp;H齲_x0001_C铣_x0014__x0007__x0001__x0001_ 2 3 4 3" xfId="190"/>
    <cellStyle name="?鹎%U龡&amp;H齲_x0001_C铣_x0014__x0007__x0001__x0001_ 2 3 4 3 2" xfId="2967"/>
    <cellStyle name="?鹎%U龡&amp;H齲_x0001_C铣_x0014__x0007__x0001__x0001_ 2 3 4 4" xfId="192"/>
    <cellStyle name="?鹎%U龡&amp;H齲_x0001_C铣_x0014__x0007__x0001__x0001_ 2 3 4 4 2" xfId="2968"/>
    <cellStyle name="?鹎%U龡&amp;H齲_x0001_C铣_x0014__x0007__x0001__x0001_ 2 3 4 5" xfId="2965"/>
    <cellStyle name="?鹎%U龡&amp;H齲_x0001_C铣_x0014__x0007__x0001__x0001_ 2 3 4_2015财政决算公开" xfId="2969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1"/>
    <cellStyle name="?鹎%U龡&amp;H齲_x0001_C铣_x0014__x0007__x0001__x0001_ 2 3 5 3" xfId="200"/>
    <cellStyle name="?鹎%U龡&amp;H齲_x0001_C铣_x0014__x0007__x0001__x0001_ 2 3 5 3 2" xfId="2972"/>
    <cellStyle name="?鹎%U龡&amp;H齲_x0001_C铣_x0014__x0007__x0001__x0001_ 2 3 5 4" xfId="2970"/>
    <cellStyle name="?鹎%U龡&amp;H齲_x0001_C铣_x0014__x0007__x0001__x0001_ 2 3 5_2015财政决算公开" xfId="2973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5"/>
    <cellStyle name="?鹎%U龡&amp;H齲_x0001_C铣_x0014__x0007__x0001__x0001_ 2 3 6 3" xfId="207"/>
    <cellStyle name="?鹎%U龡&amp;H齲_x0001_C铣_x0014__x0007__x0001__x0001_ 2 3 6 3 2" xfId="2976"/>
    <cellStyle name="?鹎%U龡&amp;H齲_x0001_C铣_x0014__x0007__x0001__x0001_ 2 3 6 4" xfId="209"/>
    <cellStyle name="?鹎%U龡&amp;H齲_x0001_C铣_x0014__x0007__x0001__x0001_ 2 3 6 4 2" xfId="2977"/>
    <cellStyle name="?鹎%U龡&amp;H齲_x0001_C铣_x0014__x0007__x0001__x0001_ 2 3 6 5" xfId="2974"/>
    <cellStyle name="?鹎%U龡&amp;H齲_x0001_C铣_x0014__x0007__x0001__x0001_ 2 3 6_2015财政决算公开" xfId="2978"/>
    <cellStyle name="?鹎%U龡&amp;H齲_x0001_C铣_x0014__x0007__x0001__x0001_ 2 3 7" xfId="215"/>
    <cellStyle name="?鹎%U龡&amp;H齲_x0001_C铣_x0014__x0007__x0001__x0001_ 2 3 7 2" xfId="2979"/>
    <cellStyle name="?鹎%U龡&amp;H齲_x0001_C铣_x0014__x0007__x0001__x0001_ 2 3 8" xfId="220"/>
    <cellStyle name="?鹎%U龡&amp;H齲_x0001_C铣_x0014__x0007__x0001__x0001_ 2 3 8 2" xfId="2980"/>
    <cellStyle name="?鹎%U龡&amp;H齲_x0001_C铣_x0014__x0007__x0001__x0001_ 2 3 9" xfId="224"/>
    <cellStyle name="?鹎%U龡&amp;H齲_x0001_C铣_x0014__x0007__x0001__x0001_ 2 3 9 2" xfId="2981"/>
    <cellStyle name="?鹎%U龡&amp;H齲_x0001_C铣_x0014__x0007__x0001__x0001_ 2 3_2015财政决算公开" xfId="2982"/>
    <cellStyle name="?鹎%U龡&amp;H齲_x0001_C铣_x0014__x0007__x0001__x0001_ 2 4" xfId="227"/>
    <cellStyle name="?鹎%U龡&amp;H齲_x0001_C铣_x0014__x0007__x0001__x0001_ 2 4 10" xfId="2983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6"/>
    <cellStyle name="?鹎%U龡&amp;H齲_x0001_C铣_x0014__x0007__x0001__x0001_ 2 4 2 2 3" xfId="239"/>
    <cellStyle name="?鹎%U龡&amp;H齲_x0001_C铣_x0014__x0007__x0001__x0001_ 2 4 2 2 3 2" xfId="2987"/>
    <cellStyle name="?鹎%U龡&amp;H齲_x0001_C铣_x0014__x0007__x0001__x0001_ 2 4 2 2 4" xfId="244"/>
    <cellStyle name="?鹎%U龡&amp;H齲_x0001_C铣_x0014__x0007__x0001__x0001_ 2 4 2 2 4 2" xfId="2988"/>
    <cellStyle name="?鹎%U龡&amp;H齲_x0001_C铣_x0014__x0007__x0001__x0001_ 2 4 2 2 5" xfId="2985"/>
    <cellStyle name="?鹎%U龡&amp;H齲_x0001_C铣_x0014__x0007__x0001__x0001_ 2 4 2 2_2015财政决算公开" xfId="2989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1"/>
    <cellStyle name="?鹎%U龡&amp;H齲_x0001_C铣_x0014__x0007__x0001__x0001_ 2 4 2 3 3" xfId="43"/>
    <cellStyle name="?鹎%U龡&amp;H齲_x0001_C铣_x0014__x0007__x0001__x0001_ 2 4 2 3 3 2" xfId="2992"/>
    <cellStyle name="?鹎%U龡&amp;H齲_x0001_C铣_x0014__x0007__x0001__x0001_ 2 4 2 3 4" xfId="2990"/>
    <cellStyle name="?鹎%U龡&amp;H齲_x0001_C铣_x0014__x0007__x0001__x0001_ 2 4 2 3_2015财政决算公开" xfId="2993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5"/>
    <cellStyle name="?鹎%U龡&amp;H齲_x0001_C铣_x0014__x0007__x0001__x0001_ 2 4 2 4 3" xfId="255"/>
    <cellStyle name="?鹎%U龡&amp;H齲_x0001_C铣_x0014__x0007__x0001__x0001_ 2 4 2 4 3 2" xfId="2996"/>
    <cellStyle name="?鹎%U龡&amp;H齲_x0001_C铣_x0014__x0007__x0001__x0001_ 2 4 2 4 4" xfId="261"/>
    <cellStyle name="?鹎%U龡&amp;H齲_x0001_C铣_x0014__x0007__x0001__x0001_ 2 4 2 4 4 2" xfId="2997"/>
    <cellStyle name="?鹎%U龡&amp;H齲_x0001_C铣_x0014__x0007__x0001__x0001_ 2 4 2 4 5" xfId="2994"/>
    <cellStyle name="?鹎%U龡&amp;H齲_x0001_C铣_x0014__x0007__x0001__x0001_ 2 4 2 4_2015财政决算公开" xfId="2998"/>
    <cellStyle name="?鹎%U龡&amp;H齲_x0001_C铣_x0014__x0007__x0001__x0001_ 2 4 2 5" xfId="263"/>
    <cellStyle name="?鹎%U龡&amp;H齲_x0001_C铣_x0014__x0007__x0001__x0001_ 2 4 2 5 2" xfId="2999"/>
    <cellStyle name="?鹎%U龡&amp;H齲_x0001_C铣_x0014__x0007__x0001__x0001_ 2 4 2 6" xfId="265"/>
    <cellStyle name="?鹎%U龡&amp;H齲_x0001_C铣_x0014__x0007__x0001__x0001_ 2 4 2 6 2" xfId="3000"/>
    <cellStyle name="?鹎%U龡&amp;H齲_x0001_C铣_x0014__x0007__x0001__x0001_ 2 4 2 7" xfId="268"/>
    <cellStyle name="?鹎%U龡&amp;H齲_x0001_C铣_x0014__x0007__x0001__x0001_ 2 4 2 7 2" xfId="3001"/>
    <cellStyle name="?鹎%U龡&amp;H齲_x0001_C铣_x0014__x0007__x0001__x0001_ 2 4 2 8" xfId="2984"/>
    <cellStyle name="?鹎%U龡&amp;H齲_x0001_C铣_x0014__x0007__x0001__x0001_ 2 4 2_2015财政决算公开" xfId="3002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4"/>
    <cellStyle name="?鹎%U龡&amp;H齲_x0001_C铣_x0014__x0007__x0001__x0001_ 2 4 3 3" xfId="275"/>
    <cellStyle name="?鹎%U龡&amp;H齲_x0001_C铣_x0014__x0007__x0001__x0001_ 2 4 3 3 2" xfId="3005"/>
    <cellStyle name="?鹎%U龡&amp;H齲_x0001_C铣_x0014__x0007__x0001__x0001_ 2 4 3 4" xfId="278"/>
    <cellStyle name="?鹎%U龡&amp;H齲_x0001_C铣_x0014__x0007__x0001__x0001_ 2 4 3 4 2" xfId="3006"/>
    <cellStyle name="?鹎%U龡&amp;H齲_x0001_C铣_x0014__x0007__x0001__x0001_ 2 4 3 5" xfId="3003"/>
    <cellStyle name="?鹎%U龡&amp;H齲_x0001_C铣_x0014__x0007__x0001__x0001_ 2 4 3_2015财政决算公开" xfId="3007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09"/>
    <cellStyle name="?鹎%U龡&amp;H齲_x0001_C铣_x0014__x0007__x0001__x0001_ 2 4 4 3" xfId="282"/>
    <cellStyle name="?鹎%U龡&amp;H齲_x0001_C铣_x0014__x0007__x0001__x0001_ 2 4 4 3 2" xfId="3010"/>
    <cellStyle name="?鹎%U龡&amp;H齲_x0001_C铣_x0014__x0007__x0001__x0001_ 2 4 4 4" xfId="283"/>
    <cellStyle name="?鹎%U龡&amp;H齲_x0001_C铣_x0014__x0007__x0001__x0001_ 2 4 4 4 2" xfId="3011"/>
    <cellStyle name="?鹎%U龡&amp;H齲_x0001_C铣_x0014__x0007__x0001__x0001_ 2 4 4 5" xfId="3008"/>
    <cellStyle name="?鹎%U龡&amp;H齲_x0001_C铣_x0014__x0007__x0001__x0001_ 2 4 4_2015财政决算公开" xfId="3012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4"/>
    <cellStyle name="?鹎%U龡&amp;H齲_x0001_C铣_x0014__x0007__x0001__x0001_ 2 4 5 3" xfId="289"/>
    <cellStyle name="?鹎%U龡&amp;H齲_x0001_C铣_x0014__x0007__x0001__x0001_ 2 4 5 3 2" xfId="3015"/>
    <cellStyle name="?鹎%U龡&amp;H齲_x0001_C铣_x0014__x0007__x0001__x0001_ 2 4 5 4" xfId="3013"/>
    <cellStyle name="?鹎%U龡&amp;H齲_x0001_C铣_x0014__x0007__x0001__x0001_ 2 4 5_2015财政决算公开" xfId="3016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8"/>
    <cellStyle name="?鹎%U龡&amp;H齲_x0001_C铣_x0014__x0007__x0001__x0001_ 2 4 6 3" xfId="296"/>
    <cellStyle name="?鹎%U龡&amp;H齲_x0001_C铣_x0014__x0007__x0001__x0001_ 2 4 6 3 2" xfId="3019"/>
    <cellStyle name="?鹎%U龡&amp;H齲_x0001_C铣_x0014__x0007__x0001__x0001_ 2 4 6 4" xfId="297"/>
    <cellStyle name="?鹎%U龡&amp;H齲_x0001_C铣_x0014__x0007__x0001__x0001_ 2 4 6 4 2" xfId="3020"/>
    <cellStyle name="?鹎%U龡&amp;H齲_x0001_C铣_x0014__x0007__x0001__x0001_ 2 4 6 5" xfId="3017"/>
    <cellStyle name="?鹎%U龡&amp;H齲_x0001_C铣_x0014__x0007__x0001__x0001_ 2 4 6_2015财政决算公开" xfId="3021"/>
    <cellStyle name="?鹎%U龡&amp;H齲_x0001_C铣_x0014__x0007__x0001__x0001_ 2 4 7" xfId="300"/>
    <cellStyle name="?鹎%U龡&amp;H齲_x0001_C铣_x0014__x0007__x0001__x0001_ 2 4 7 2" xfId="3022"/>
    <cellStyle name="?鹎%U龡&amp;H齲_x0001_C铣_x0014__x0007__x0001__x0001_ 2 4 8" xfId="304"/>
    <cellStyle name="?鹎%U龡&amp;H齲_x0001_C铣_x0014__x0007__x0001__x0001_ 2 4 8 2" xfId="3023"/>
    <cellStyle name="?鹎%U龡&amp;H齲_x0001_C铣_x0014__x0007__x0001__x0001_ 2 4 9" xfId="306"/>
    <cellStyle name="?鹎%U龡&amp;H齲_x0001_C铣_x0014__x0007__x0001__x0001_ 2 4 9 2" xfId="3024"/>
    <cellStyle name="?鹎%U龡&amp;H齲_x0001_C铣_x0014__x0007__x0001__x0001_ 2 4_2015财政决算公开" xfId="3025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7"/>
    <cellStyle name="?鹎%U龡&amp;H齲_x0001_C铣_x0014__x0007__x0001__x0001_ 2 5 3" xfId="231"/>
    <cellStyle name="?鹎%U龡&amp;H齲_x0001_C铣_x0014__x0007__x0001__x0001_ 2 5 3 2" xfId="3028"/>
    <cellStyle name="?鹎%U龡&amp;H齲_x0001_C铣_x0014__x0007__x0001__x0001_ 2 5 4" xfId="3026"/>
    <cellStyle name="?鹎%U龡&amp;H齲_x0001_C铣_x0014__x0007__x0001__x0001_ 2 5_2015财政决算公开" xfId="3029"/>
    <cellStyle name="?鹎%U龡&amp;H齲_x0001_C铣_x0014__x0007__x0001__x0001_ 2 6" xfId="309"/>
    <cellStyle name="?鹎%U龡&amp;H齲_x0001_C铣_x0014__x0007__x0001__x0001_ 2 6 2" xfId="3030"/>
    <cellStyle name="?鹎%U龡&amp;H齲_x0001_C铣_x0014__x0007__x0001__x0001_ 2 7" xfId="313"/>
    <cellStyle name="?鹎%U龡&amp;H齲_x0001_C铣_x0014__x0007__x0001__x0001_ 2 7 2" xfId="3031"/>
    <cellStyle name="?鹎%U龡&amp;H齲_x0001_C铣_x0014__x0007__x0001__x0001_ 2 8" xfId="2852"/>
    <cellStyle name="?鹎%U龡&amp;H齲_x0001_C铣_x0014__x0007__x0001__x0001_ 3" xfId="316"/>
    <cellStyle name="?鹎%U龡&amp;H齲_x0001_C铣_x0014__x0007__x0001__x0001_ 3 10" xfId="3032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4"/>
    <cellStyle name="?鹎%U龡&amp;H齲_x0001_C铣_x0014__x0007__x0001__x0001_ 3 2 11" xfId="3033"/>
    <cellStyle name="?鹎%U龡&amp;H齲_x0001_C铣_x0014__x0007__x0001__x0001_ 3 2 2" xfId="320"/>
    <cellStyle name="?鹎%U龡&amp;H齲_x0001_C铣_x0014__x0007__x0001__x0001_ 3 2 2 10" xfId="3035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8"/>
    <cellStyle name="?鹎%U龡&amp;H齲_x0001_C铣_x0014__x0007__x0001__x0001_ 3 2 2 2 2 3" xfId="23"/>
    <cellStyle name="?鹎%U龡&amp;H齲_x0001_C铣_x0014__x0007__x0001__x0001_ 3 2 2 2 2 3 2" xfId="3039"/>
    <cellStyle name="?鹎%U龡&amp;H齲_x0001_C铣_x0014__x0007__x0001__x0001_ 3 2 2 2 2 4" xfId="328"/>
    <cellStyle name="?鹎%U龡&amp;H齲_x0001_C铣_x0014__x0007__x0001__x0001_ 3 2 2 2 2 4 2" xfId="3040"/>
    <cellStyle name="?鹎%U龡&amp;H齲_x0001_C铣_x0014__x0007__x0001__x0001_ 3 2 2 2 2 5" xfId="3037"/>
    <cellStyle name="?鹎%U龡&amp;H齲_x0001_C铣_x0014__x0007__x0001__x0001_ 3 2 2 2 2_2015财政决算公开" xfId="3041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3"/>
    <cellStyle name="?鹎%U龡&amp;H齲_x0001_C铣_x0014__x0007__x0001__x0001_ 3 2 2 2 3 3" xfId="335"/>
    <cellStyle name="?鹎%U龡&amp;H齲_x0001_C铣_x0014__x0007__x0001__x0001_ 3 2 2 2 3 3 2" xfId="3044"/>
    <cellStyle name="?鹎%U龡&amp;H齲_x0001_C铣_x0014__x0007__x0001__x0001_ 3 2 2 2 3 4" xfId="3042"/>
    <cellStyle name="?鹎%U龡&amp;H齲_x0001_C铣_x0014__x0007__x0001__x0001_ 3 2 2 2 3_2015财政决算公开" xfId="3045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7"/>
    <cellStyle name="?鹎%U龡&amp;H齲_x0001_C铣_x0014__x0007__x0001__x0001_ 3 2 2 2 4 3" xfId="339"/>
    <cellStyle name="?鹎%U龡&amp;H齲_x0001_C铣_x0014__x0007__x0001__x0001_ 3 2 2 2 4 3 2" xfId="3048"/>
    <cellStyle name="?鹎%U龡&amp;H齲_x0001_C铣_x0014__x0007__x0001__x0001_ 3 2 2 2 4 4" xfId="341"/>
    <cellStyle name="?鹎%U龡&amp;H齲_x0001_C铣_x0014__x0007__x0001__x0001_ 3 2 2 2 4 4 2" xfId="3049"/>
    <cellStyle name="?鹎%U龡&amp;H齲_x0001_C铣_x0014__x0007__x0001__x0001_ 3 2 2 2 4 5" xfId="3046"/>
    <cellStyle name="?鹎%U龡&amp;H齲_x0001_C铣_x0014__x0007__x0001__x0001_ 3 2 2 2 4_2015财政决算公开" xfId="3050"/>
    <cellStyle name="?鹎%U龡&amp;H齲_x0001_C铣_x0014__x0007__x0001__x0001_ 3 2 2 2 5" xfId="87"/>
    <cellStyle name="?鹎%U龡&amp;H齲_x0001_C铣_x0014__x0007__x0001__x0001_ 3 2 2 2 5 2" xfId="3051"/>
    <cellStyle name="?鹎%U龡&amp;H齲_x0001_C铣_x0014__x0007__x0001__x0001_ 3 2 2 2 6" xfId="344"/>
    <cellStyle name="?鹎%U龡&amp;H齲_x0001_C铣_x0014__x0007__x0001__x0001_ 3 2 2 2 6 2" xfId="3052"/>
    <cellStyle name="?鹎%U龡&amp;H齲_x0001_C铣_x0014__x0007__x0001__x0001_ 3 2 2 2 7" xfId="346"/>
    <cellStyle name="?鹎%U龡&amp;H齲_x0001_C铣_x0014__x0007__x0001__x0001_ 3 2 2 2 7 2" xfId="3053"/>
    <cellStyle name="?鹎%U龡&amp;H齲_x0001_C铣_x0014__x0007__x0001__x0001_ 3 2 2 2 8" xfId="3036"/>
    <cellStyle name="?鹎%U龡&amp;H齲_x0001_C铣_x0014__x0007__x0001__x0001_ 3 2 2 2_2015财政决算公开" xfId="3054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6"/>
    <cellStyle name="?鹎%U龡&amp;H齲_x0001_C铣_x0014__x0007__x0001__x0001_ 3 2 2 3 3" xfId="355"/>
    <cellStyle name="?鹎%U龡&amp;H齲_x0001_C铣_x0014__x0007__x0001__x0001_ 3 2 2 3 3 2" xfId="3057"/>
    <cellStyle name="?鹎%U龡&amp;H齲_x0001_C铣_x0014__x0007__x0001__x0001_ 3 2 2 3 4" xfId="46"/>
    <cellStyle name="?鹎%U龡&amp;H齲_x0001_C铣_x0014__x0007__x0001__x0001_ 3 2 2 3 4 2" xfId="3058"/>
    <cellStyle name="?鹎%U龡&amp;H齲_x0001_C铣_x0014__x0007__x0001__x0001_ 3 2 2 3 5" xfId="3055"/>
    <cellStyle name="?鹎%U龡&amp;H齲_x0001_C铣_x0014__x0007__x0001__x0001_ 3 2 2 3_2015财政决算公开" xfId="3059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1"/>
    <cellStyle name="?鹎%U龡&amp;H齲_x0001_C铣_x0014__x0007__x0001__x0001_ 3 2 2 4 3" xfId="241"/>
    <cellStyle name="?鹎%U龡&amp;H齲_x0001_C铣_x0014__x0007__x0001__x0001_ 3 2 2 4 3 2" xfId="3062"/>
    <cellStyle name="?鹎%U龡&amp;H齲_x0001_C铣_x0014__x0007__x0001__x0001_ 3 2 2 4 4" xfId="359"/>
    <cellStyle name="?鹎%U龡&amp;H齲_x0001_C铣_x0014__x0007__x0001__x0001_ 3 2 2 4 4 2" xfId="3063"/>
    <cellStyle name="?鹎%U龡&amp;H齲_x0001_C铣_x0014__x0007__x0001__x0001_ 3 2 2 4 5" xfId="3060"/>
    <cellStyle name="?鹎%U龡&amp;H齲_x0001_C铣_x0014__x0007__x0001__x0001_ 3 2 2 4_2015财政决算公开" xfId="3064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6"/>
    <cellStyle name="?鹎%U龡&amp;H齲_x0001_C铣_x0014__x0007__x0001__x0001_ 3 2 2 5 3" xfId="365"/>
    <cellStyle name="?鹎%U龡&amp;H齲_x0001_C铣_x0014__x0007__x0001__x0001_ 3 2 2 5 3 2" xfId="3067"/>
    <cellStyle name="?鹎%U龡&amp;H齲_x0001_C铣_x0014__x0007__x0001__x0001_ 3 2 2 5 4" xfId="3065"/>
    <cellStyle name="?鹎%U龡&amp;H齲_x0001_C铣_x0014__x0007__x0001__x0001_ 3 2 2 5_2015财政决算公开" xfId="3068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0"/>
    <cellStyle name="?鹎%U龡&amp;H齲_x0001_C铣_x0014__x0007__x0001__x0001_ 3 2 2 6 3" xfId="257"/>
    <cellStyle name="?鹎%U龡&amp;H齲_x0001_C铣_x0014__x0007__x0001__x0001_ 3 2 2 6 3 2" xfId="3071"/>
    <cellStyle name="?鹎%U龡&amp;H齲_x0001_C铣_x0014__x0007__x0001__x0001_ 3 2 2 6 4" xfId="372"/>
    <cellStyle name="?鹎%U龡&amp;H齲_x0001_C铣_x0014__x0007__x0001__x0001_ 3 2 2 6 4 2" xfId="3072"/>
    <cellStyle name="?鹎%U龡&amp;H齲_x0001_C铣_x0014__x0007__x0001__x0001_ 3 2 2 6 5" xfId="3069"/>
    <cellStyle name="?鹎%U龡&amp;H齲_x0001_C铣_x0014__x0007__x0001__x0001_ 3 2 2 6_2015财政决算公开" xfId="3073"/>
    <cellStyle name="?鹎%U龡&amp;H齲_x0001_C铣_x0014__x0007__x0001__x0001_ 3 2 2 7" xfId="375"/>
    <cellStyle name="?鹎%U龡&amp;H齲_x0001_C铣_x0014__x0007__x0001__x0001_ 3 2 2 7 2" xfId="3074"/>
    <cellStyle name="?鹎%U龡&amp;H齲_x0001_C铣_x0014__x0007__x0001__x0001_ 3 2 2 8" xfId="379"/>
    <cellStyle name="?鹎%U龡&amp;H齲_x0001_C铣_x0014__x0007__x0001__x0001_ 3 2 2 8 2" xfId="3075"/>
    <cellStyle name="?鹎%U龡&amp;H齲_x0001_C铣_x0014__x0007__x0001__x0001_ 3 2 2 9" xfId="381"/>
    <cellStyle name="?鹎%U龡&amp;H齲_x0001_C铣_x0014__x0007__x0001__x0001_ 3 2 2 9 2" xfId="3076"/>
    <cellStyle name="?鹎%U龡&amp;H齲_x0001_C铣_x0014__x0007__x0001__x0001_ 3 2 2_2015财政决算公开" xfId="3077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0"/>
    <cellStyle name="?鹎%U龡&amp;H齲_x0001_C铣_x0014__x0007__x0001__x0001_ 3 2 3 2 3" xfId="389"/>
    <cellStyle name="?鹎%U龡&amp;H齲_x0001_C铣_x0014__x0007__x0001__x0001_ 3 2 3 2 3 2" xfId="3081"/>
    <cellStyle name="?鹎%U龡&amp;H齲_x0001_C铣_x0014__x0007__x0001__x0001_ 3 2 3 2 4" xfId="392"/>
    <cellStyle name="?鹎%U龡&amp;H齲_x0001_C铣_x0014__x0007__x0001__x0001_ 3 2 3 2 4 2" xfId="3082"/>
    <cellStyle name="?鹎%U龡&amp;H齲_x0001_C铣_x0014__x0007__x0001__x0001_ 3 2 3 2 5" xfId="3079"/>
    <cellStyle name="?鹎%U龡&amp;H齲_x0001_C铣_x0014__x0007__x0001__x0001_ 3 2 3 2_2015财政决算公开" xfId="3083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5"/>
    <cellStyle name="?鹎%U龡&amp;H齲_x0001_C铣_x0014__x0007__x0001__x0001_ 3 2 3 3 3" xfId="401"/>
    <cellStyle name="?鹎%U龡&amp;H齲_x0001_C铣_x0014__x0007__x0001__x0001_ 3 2 3 3 3 2" xfId="3086"/>
    <cellStyle name="?鹎%U龡&amp;H齲_x0001_C铣_x0014__x0007__x0001__x0001_ 3 2 3 3 4" xfId="3084"/>
    <cellStyle name="?鹎%U龡&amp;H齲_x0001_C铣_x0014__x0007__x0001__x0001_ 3 2 3 3_2015财政决算公开" xfId="3087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89"/>
    <cellStyle name="?鹎%U龡&amp;H齲_x0001_C铣_x0014__x0007__x0001__x0001_ 3 2 3 4 3" xfId="409"/>
    <cellStyle name="?鹎%U龡&amp;H齲_x0001_C铣_x0014__x0007__x0001__x0001_ 3 2 3 4 3 2" xfId="3090"/>
    <cellStyle name="?鹎%U龡&amp;H齲_x0001_C铣_x0014__x0007__x0001__x0001_ 3 2 3 4 4" xfId="412"/>
    <cellStyle name="?鹎%U龡&amp;H齲_x0001_C铣_x0014__x0007__x0001__x0001_ 3 2 3 4 4 2" xfId="3091"/>
    <cellStyle name="?鹎%U龡&amp;H齲_x0001_C铣_x0014__x0007__x0001__x0001_ 3 2 3 4 5" xfId="3088"/>
    <cellStyle name="?鹎%U龡&amp;H齲_x0001_C铣_x0014__x0007__x0001__x0001_ 3 2 3 4_2015财政决算公开" xfId="3092"/>
    <cellStyle name="?鹎%U龡&amp;H齲_x0001_C铣_x0014__x0007__x0001__x0001_ 3 2 3 5" xfId="66"/>
    <cellStyle name="?鹎%U龡&amp;H齲_x0001_C铣_x0014__x0007__x0001__x0001_ 3 2 3 5 2" xfId="3093"/>
    <cellStyle name="?鹎%U龡&amp;H齲_x0001_C铣_x0014__x0007__x0001__x0001_ 3 2 3 6" xfId="71"/>
    <cellStyle name="?鹎%U龡&amp;H齲_x0001_C铣_x0014__x0007__x0001__x0001_ 3 2 3 6 2" xfId="3094"/>
    <cellStyle name="?鹎%U龡&amp;H齲_x0001_C铣_x0014__x0007__x0001__x0001_ 3 2 3 7" xfId="415"/>
    <cellStyle name="?鹎%U龡&amp;H齲_x0001_C铣_x0014__x0007__x0001__x0001_ 3 2 3 7 2" xfId="3095"/>
    <cellStyle name="?鹎%U龡&amp;H齲_x0001_C铣_x0014__x0007__x0001__x0001_ 3 2 3 8" xfId="3078"/>
    <cellStyle name="?鹎%U龡&amp;H齲_x0001_C铣_x0014__x0007__x0001__x0001_ 3 2 3_2015财政决算公开" xfId="3096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8"/>
    <cellStyle name="?鹎%U龡&amp;H齲_x0001_C铣_x0014__x0007__x0001__x0001_ 3 2 4 3" xfId="332"/>
    <cellStyle name="?鹎%U龡&amp;H齲_x0001_C铣_x0014__x0007__x0001__x0001_ 3 2 4 3 2" xfId="3099"/>
    <cellStyle name="?鹎%U龡&amp;H齲_x0001_C铣_x0014__x0007__x0001__x0001_ 3 2 4 4" xfId="81"/>
    <cellStyle name="?鹎%U龡&amp;H齲_x0001_C铣_x0014__x0007__x0001__x0001_ 3 2 4 4 2" xfId="3100"/>
    <cellStyle name="?鹎%U龡&amp;H齲_x0001_C铣_x0014__x0007__x0001__x0001_ 3 2 4 5" xfId="3097"/>
    <cellStyle name="?鹎%U龡&amp;H齲_x0001_C铣_x0014__x0007__x0001__x0001_ 3 2 4_2015财政决算公开" xfId="3101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3"/>
    <cellStyle name="?鹎%U龡&amp;H齲_x0001_C铣_x0014__x0007__x0001__x0001_ 3 2 5 3" xfId="354"/>
    <cellStyle name="?鹎%U龡&amp;H齲_x0001_C铣_x0014__x0007__x0001__x0001_ 3 2 5 3 2" xfId="3104"/>
    <cellStyle name="?鹎%U龡&amp;H齲_x0001_C铣_x0014__x0007__x0001__x0001_ 3 2 5 4" xfId="45"/>
    <cellStyle name="?鹎%U龡&amp;H齲_x0001_C铣_x0014__x0007__x0001__x0001_ 3 2 5 4 2" xfId="3105"/>
    <cellStyle name="?鹎%U龡&amp;H齲_x0001_C铣_x0014__x0007__x0001__x0001_ 3 2 5 5" xfId="3102"/>
    <cellStyle name="?鹎%U龡&amp;H齲_x0001_C铣_x0014__x0007__x0001__x0001_ 3 2 5_2015财政决算公开" xfId="3106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8"/>
    <cellStyle name="?鹎%U龡&amp;H齲_x0001_C铣_x0014__x0007__x0001__x0001_ 3 2 6 3" xfId="243"/>
    <cellStyle name="?鹎%U龡&amp;H齲_x0001_C铣_x0014__x0007__x0001__x0001_ 3 2 6 3 2" xfId="3109"/>
    <cellStyle name="?鹎%U龡&amp;H齲_x0001_C铣_x0014__x0007__x0001__x0001_ 3 2 6 4" xfId="3107"/>
    <cellStyle name="?鹎%U龡&amp;H齲_x0001_C铣_x0014__x0007__x0001__x0001_ 3 2 6_2015财政决算公开" xfId="3110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2"/>
    <cellStyle name="?鹎%U龡&amp;H齲_x0001_C铣_x0014__x0007__x0001__x0001_ 3 2 7 3" xfId="368"/>
    <cellStyle name="?鹎%U龡&amp;H齲_x0001_C铣_x0014__x0007__x0001__x0001_ 3 2 7 3 2" xfId="3113"/>
    <cellStyle name="?鹎%U龡&amp;H齲_x0001_C铣_x0014__x0007__x0001__x0001_ 3 2 7 4" xfId="416"/>
    <cellStyle name="?鹎%U龡&amp;H齲_x0001_C铣_x0014__x0007__x0001__x0001_ 3 2 7 4 2" xfId="3114"/>
    <cellStyle name="?鹎%U龡&amp;H齲_x0001_C铣_x0014__x0007__x0001__x0001_ 3 2 7 5" xfId="3111"/>
    <cellStyle name="?鹎%U龡&amp;H齲_x0001_C铣_x0014__x0007__x0001__x0001_ 3 2 7_2015财政决算公开" xfId="3115"/>
    <cellStyle name="?鹎%U龡&amp;H齲_x0001_C铣_x0014__x0007__x0001__x0001_ 3 2 8" xfId="370"/>
    <cellStyle name="?鹎%U龡&amp;H齲_x0001_C铣_x0014__x0007__x0001__x0001_ 3 2 8 2" xfId="3116"/>
    <cellStyle name="?鹎%U龡&amp;H齲_x0001_C铣_x0014__x0007__x0001__x0001_ 3 2 9" xfId="374"/>
    <cellStyle name="?鹎%U龡&amp;H齲_x0001_C铣_x0014__x0007__x0001__x0001_ 3 2 9 2" xfId="3117"/>
    <cellStyle name="?鹎%U龡&amp;H齲_x0001_C铣_x0014__x0007__x0001__x0001_ 3 2_2015财政决算公开" xfId="3118"/>
    <cellStyle name="?鹎%U龡&amp;H齲_x0001_C铣_x0014__x0007__x0001__x0001_ 3 3" xfId="222"/>
    <cellStyle name="?鹎%U龡&amp;H齲_x0001_C铣_x0014__x0007__x0001__x0001_ 3 3 10" xfId="3119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2"/>
    <cellStyle name="?鹎%U龡&amp;H齲_x0001_C铣_x0014__x0007__x0001__x0001_ 3 3 2 2 3" xfId="426"/>
    <cellStyle name="?鹎%U龡&amp;H齲_x0001_C铣_x0014__x0007__x0001__x0001_ 3 3 2 2 3 2" xfId="3123"/>
    <cellStyle name="?鹎%U龡&amp;H齲_x0001_C铣_x0014__x0007__x0001__x0001_ 3 3 2 2 4" xfId="428"/>
    <cellStyle name="?鹎%U龡&amp;H齲_x0001_C铣_x0014__x0007__x0001__x0001_ 3 3 2 2 4 2" xfId="3124"/>
    <cellStyle name="?鹎%U龡&amp;H齲_x0001_C铣_x0014__x0007__x0001__x0001_ 3 3 2 2 5" xfId="3121"/>
    <cellStyle name="?鹎%U龡&amp;H齲_x0001_C铣_x0014__x0007__x0001__x0001_ 3 3 2 2_2015财政决算公开" xfId="3125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7"/>
    <cellStyle name="?鹎%U龡&amp;H齲_x0001_C铣_x0014__x0007__x0001__x0001_ 3 3 2 3 3" xfId="434"/>
    <cellStyle name="?鹎%U龡&amp;H齲_x0001_C铣_x0014__x0007__x0001__x0001_ 3 3 2 3 3 2" xfId="3128"/>
    <cellStyle name="?鹎%U龡&amp;H齲_x0001_C铣_x0014__x0007__x0001__x0001_ 3 3 2 3 4" xfId="3126"/>
    <cellStyle name="?鹎%U龡&amp;H齲_x0001_C铣_x0014__x0007__x0001__x0001_ 3 3 2 3_2015财政决算公开" xfId="3129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1"/>
    <cellStyle name="?鹎%U龡&amp;H齲_x0001_C铣_x0014__x0007__x0001__x0001_ 3 3 2 4 3" xfId="440"/>
    <cellStyle name="?鹎%U龡&amp;H齲_x0001_C铣_x0014__x0007__x0001__x0001_ 3 3 2 4 3 2" xfId="3132"/>
    <cellStyle name="?鹎%U龡&amp;H齲_x0001_C铣_x0014__x0007__x0001__x0001_ 3 3 2 4 4" xfId="442"/>
    <cellStyle name="?鹎%U龡&amp;H齲_x0001_C铣_x0014__x0007__x0001__x0001_ 3 3 2 4 4 2" xfId="3133"/>
    <cellStyle name="?鹎%U龡&amp;H齲_x0001_C铣_x0014__x0007__x0001__x0001_ 3 3 2 4 5" xfId="3130"/>
    <cellStyle name="?鹎%U龡&amp;H齲_x0001_C铣_x0014__x0007__x0001__x0001_ 3 3 2 4_2015财政决算公开" xfId="3134"/>
    <cellStyle name="?鹎%U龡&amp;H齲_x0001_C铣_x0014__x0007__x0001__x0001_ 3 3 2 5" xfId="447"/>
    <cellStyle name="?鹎%U龡&amp;H齲_x0001_C铣_x0014__x0007__x0001__x0001_ 3 3 2 5 2" xfId="3135"/>
    <cellStyle name="?鹎%U龡&amp;H齲_x0001_C铣_x0014__x0007__x0001__x0001_ 3 3 2 6" xfId="449"/>
    <cellStyle name="?鹎%U龡&amp;H齲_x0001_C铣_x0014__x0007__x0001__x0001_ 3 3 2 6 2" xfId="3136"/>
    <cellStyle name="?鹎%U龡&amp;H齲_x0001_C铣_x0014__x0007__x0001__x0001_ 3 3 2 7" xfId="452"/>
    <cellStyle name="?鹎%U龡&amp;H齲_x0001_C铣_x0014__x0007__x0001__x0001_ 3 3 2 7 2" xfId="3137"/>
    <cellStyle name="?鹎%U龡&amp;H齲_x0001_C铣_x0014__x0007__x0001__x0001_ 3 3 2 8" xfId="3120"/>
    <cellStyle name="?鹎%U龡&amp;H齲_x0001_C铣_x0014__x0007__x0001__x0001_ 3 3 2_2015财政决算公开" xfId="3138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0"/>
    <cellStyle name="?鹎%U龡&amp;H齲_x0001_C铣_x0014__x0007__x0001__x0001_ 3 3 3 3" xfId="457"/>
    <cellStyle name="?鹎%U龡&amp;H齲_x0001_C铣_x0014__x0007__x0001__x0001_ 3 3 3 3 2" xfId="3141"/>
    <cellStyle name="?鹎%U龡&amp;H齲_x0001_C铣_x0014__x0007__x0001__x0001_ 3 3 3 4" xfId="460"/>
    <cellStyle name="?鹎%U龡&amp;H齲_x0001_C铣_x0014__x0007__x0001__x0001_ 3 3 3 4 2" xfId="3142"/>
    <cellStyle name="?鹎%U龡&amp;H齲_x0001_C铣_x0014__x0007__x0001__x0001_ 3 3 3 5" xfId="3139"/>
    <cellStyle name="?鹎%U龡&amp;H齲_x0001_C铣_x0014__x0007__x0001__x0001_ 3 3 3_2015财政决算公开" xfId="3143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5"/>
    <cellStyle name="?鹎%U龡&amp;H齲_x0001_C铣_x0014__x0007__x0001__x0001_ 3 3 4 3" xfId="388"/>
    <cellStyle name="?鹎%U龡&amp;H齲_x0001_C铣_x0014__x0007__x0001__x0001_ 3 3 4 3 2" xfId="3146"/>
    <cellStyle name="?鹎%U龡&amp;H齲_x0001_C铣_x0014__x0007__x0001__x0001_ 3 3 4 4" xfId="391"/>
    <cellStyle name="?鹎%U龡&amp;H齲_x0001_C铣_x0014__x0007__x0001__x0001_ 3 3 4 4 2" xfId="3147"/>
    <cellStyle name="?鹎%U龡&amp;H齲_x0001_C铣_x0014__x0007__x0001__x0001_ 3 3 4 5" xfId="3144"/>
    <cellStyle name="?鹎%U龡&amp;H齲_x0001_C铣_x0014__x0007__x0001__x0001_ 3 3 4_2015财政决算公开" xfId="3148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0"/>
    <cellStyle name="?鹎%U龡&amp;H齲_x0001_C铣_x0014__x0007__x0001__x0001_ 3 3 5 3" xfId="400"/>
    <cellStyle name="?鹎%U龡&amp;H齲_x0001_C铣_x0014__x0007__x0001__x0001_ 3 3 5 3 2" xfId="3151"/>
    <cellStyle name="?鹎%U龡&amp;H齲_x0001_C铣_x0014__x0007__x0001__x0001_ 3 3 5 4" xfId="3149"/>
    <cellStyle name="?鹎%U龡&amp;H齲_x0001_C铣_x0014__x0007__x0001__x0001_ 3 3 5_2015财政决算公开" xfId="3152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4"/>
    <cellStyle name="?鹎%U龡&amp;H齲_x0001_C铣_x0014__x0007__x0001__x0001_ 3 3 6 3" xfId="406"/>
    <cellStyle name="?鹎%U龡&amp;H齲_x0001_C铣_x0014__x0007__x0001__x0001_ 3 3 6 3 2" xfId="3155"/>
    <cellStyle name="?鹎%U龡&amp;H齲_x0001_C铣_x0014__x0007__x0001__x0001_ 3 3 6 4" xfId="410"/>
    <cellStyle name="?鹎%U龡&amp;H齲_x0001_C铣_x0014__x0007__x0001__x0001_ 3 3 6 4 2" xfId="3156"/>
    <cellStyle name="?鹎%U龡&amp;H齲_x0001_C铣_x0014__x0007__x0001__x0001_ 3 3 6 5" xfId="3153"/>
    <cellStyle name="?鹎%U龡&amp;H齲_x0001_C铣_x0014__x0007__x0001__x0001_ 3 3 6_2015财政决算公开" xfId="3157"/>
    <cellStyle name="?鹎%U龡&amp;H齲_x0001_C铣_x0014__x0007__x0001__x0001_ 3 3 7" xfId="65"/>
    <cellStyle name="?鹎%U龡&amp;H齲_x0001_C铣_x0014__x0007__x0001__x0001_ 3 3 7 2" xfId="3158"/>
    <cellStyle name="?鹎%U龡&amp;H齲_x0001_C铣_x0014__x0007__x0001__x0001_ 3 3 8" xfId="70"/>
    <cellStyle name="?鹎%U龡&amp;H齲_x0001_C铣_x0014__x0007__x0001__x0001_ 3 3 8 2" xfId="3159"/>
    <cellStyle name="?鹎%U龡&amp;H齲_x0001_C铣_x0014__x0007__x0001__x0001_ 3 3 9" xfId="414"/>
    <cellStyle name="?鹎%U龡&amp;H齲_x0001_C铣_x0014__x0007__x0001__x0001_ 3 3 9 2" xfId="3160"/>
    <cellStyle name="?鹎%U龡&amp;H齲_x0001_C铣_x0014__x0007__x0001__x0001_ 3 3_2015财政决算公开" xfId="3161"/>
    <cellStyle name="?鹎%U龡&amp;H齲_x0001_C铣_x0014__x0007__x0001__x0001_ 3 4" xfId="462"/>
    <cellStyle name="?鹎%U龡&amp;H齲_x0001_C铣_x0014__x0007__x0001__x0001_ 3 4 10" xfId="3162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5"/>
    <cellStyle name="?鹎%U龡&amp;H齲_x0001_C铣_x0014__x0007__x0001__x0001_ 3 4 2 2 3" xfId="466"/>
    <cellStyle name="?鹎%U龡&amp;H齲_x0001_C铣_x0014__x0007__x0001__x0001_ 3 4 2 2 3 2" xfId="3166"/>
    <cellStyle name="?鹎%U龡&amp;H齲_x0001_C铣_x0014__x0007__x0001__x0001_ 3 4 2 2 4" xfId="467"/>
    <cellStyle name="?鹎%U龡&amp;H齲_x0001_C铣_x0014__x0007__x0001__x0001_ 3 4 2 2 4 2" xfId="3167"/>
    <cellStyle name="?鹎%U龡&amp;H齲_x0001_C铣_x0014__x0007__x0001__x0001_ 3 4 2 2 5" xfId="3164"/>
    <cellStyle name="?鹎%U龡&amp;H齲_x0001_C铣_x0014__x0007__x0001__x0001_ 3 4 2 2_2015财政决算公开" xfId="3168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0"/>
    <cellStyle name="?鹎%U龡&amp;H齲_x0001_C铣_x0014__x0007__x0001__x0001_ 3 4 2 3 3" xfId="470"/>
    <cellStyle name="?鹎%U龡&amp;H齲_x0001_C铣_x0014__x0007__x0001__x0001_ 3 4 2 3 3 2" xfId="3171"/>
    <cellStyle name="?鹎%U龡&amp;H齲_x0001_C铣_x0014__x0007__x0001__x0001_ 3 4 2 3 4" xfId="3169"/>
    <cellStyle name="?鹎%U龡&amp;H齲_x0001_C铣_x0014__x0007__x0001__x0001_ 3 4 2 3_2015财政决算公开" xfId="3172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4"/>
    <cellStyle name="?鹎%U龡&amp;H齲_x0001_C铣_x0014__x0007__x0001__x0001_ 3 4 2 4 3" xfId="476"/>
    <cellStyle name="?鹎%U龡&amp;H齲_x0001_C铣_x0014__x0007__x0001__x0001_ 3 4 2 4 3 2" xfId="3175"/>
    <cellStyle name="?鹎%U龡&amp;H齲_x0001_C铣_x0014__x0007__x0001__x0001_ 3 4 2 4 4" xfId="477"/>
    <cellStyle name="?鹎%U龡&amp;H齲_x0001_C铣_x0014__x0007__x0001__x0001_ 3 4 2 4 4 2" xfId="3176"/>
    <cellStyle name="?鹎%U龡&amp;H齲_x0001_C铣_x0014__x0007__x0001__x0001_ 3 4 2 4 5" xfId="3173"/>
    <cellStyle name="?鹎%U龡&amp;H齲_x0001_C铣_x0014__x0007__x0001__x0001_ 3 4 2 4_2015财政决算公开" xfId="3177"/>
    <cellStyle name="?鹎%U龡&amp;H齲_x0001_C铣_x0014__x0007__x0001__x0001_ 3 4 2 5" xfId="480"/>
    <cellStyle name="?鹎%U龡&amp;H齲_x0001_C铣_x0014__x0007__x0001__x0001_ 3 4 2 5 2" xfId="3178"/>
    <cellStyle name="?鹎%U龡&amp;H齲_x0001_C铣_x0014__x0007__x0001__x0001_ 3 4 2 6" xfId="482"/>
    <cellStyle name="?鹎%U龡&amp;H齲_x0001_C铣_x0014__x0007__x0001__x0001_ 3 4 2 6 2" xfId="3179"/>
    <cellStyle name="?鹎%U龡&amp;H齲_x0001_C铣_x0014__x0007__x0001__x0001_ 3 4 2 7" xfId="484"/>
    <cellStyle name="?鹎%U龡&amp;H齲_x0001_C铣_x0014__x0007__x0001__x0001_ 3 4 2 7 2" xfId="3180"/>
    <cellStyle name="?鹎%U龡&amp;H齲_x0001_C铣_x0014__x0007__x0001__x0001_ 3 4 2 8" xfId="3163"/>
    <cellStyle name="?鹎%U龡&amp;H齲_x0001_C铣_x0014__x0007__x0001__x0001_ 3 4 2_2015财政决算公开" xfId="3181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3"/>
    <cellStyle name="?鹎%U龡&amp;H齲_x0001_C铣_x0014__x0007__x0001__x0001_ 3 4 3 3" xfId="29"/>
    <cellStyle name="?鹎%U龡&amp;H齲_x0001_C铣_x0014__x0007__x0001__x0001_ 3 4 3 3 2" xfId="3184"/>
    <cellStyle name="?鹎%U龡&amp;H齲_x0001_C铣_x0014__x0007__x0001__x0001_ 3 4 3 4" xfId="36"/>
    <cellStyle name="?鹎%U龡&amp;H齲_x0001_C铣_x0014__x0007__x0001__x0001_ 3 4 3 4 2" xfId="3185"/>
    <cellStyle name="?鹎%U龡&amp;H齲_x0001_C铣_x0014__x0007__x0001__x0001_ 3 4 3 5" xfId="3182"/>
    <cellStyle name="?鹎%U龡&amp;H齲_x0001_C铣_x0014__x0007__x0001__x0001_ 3 4 3_2015财政决算公开" xfId="3186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8"/>
    <cellStyle name="?鹎%U龡&amp;H齲_x0001_C铣_x0014__x0007__x0001__x0001_ 3 4 4 3" xfId="24"/>
    <cellStyle name="?鹎%U龡&amp;H齲_x0001_C铣_x0014__x0007__x0001__x0001_ 3 4 4 3 2" xfId="3189"/>
    <cellStyle name="?鹎%U龡&amp;H齲_x0001_C铣_x0014__x0007__x0001__x0001_ 3 4 4 4" xfId="329"/>
    <cellStyle name="?鹎%U龡&amp;H齲_x0001_C铣_x0014__x0007__x0001__x0001_ 3 4 4 4 2" xfId="3190"/>
    <cellStyle name="?鹎%U龡&amp;H齲_x0001_C铣_x0014__x0007__x0001__x0001_ 3 4 4 5" xfId="3187"/>
    <cellStyle name="?鹎%U龡&amp;H齲_x0001_C铣_x0014__x0007__x0001__x0001_ 3 4 4_2015财政决算公开" xfId="3191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3"/>
    <cellStyle name="?鹎%U龡&amp;H齲_x0001_C铣_x0014__x0007__x0001__x0001_ 3 4 5 3" xfId="336"/>
    <cellStyle name="?鹎%U龡&amp;H齲_x0001_C铣_x0014__x0007__x0001__x0001_ 3 4 5 3 2" xfId="3194"/>
    <cellStyle name="?鹎%U龡&amp;H齲_x0001_C铣_x0014__x0007__x0001__x0001_ 3 4 5 4" xfId="3192"/>
    <cellStyle name="?鹎%U龡&amp;H齲_x0001_C铣_x0014__x0007__x0001__x0001_ 3 4 5_2015财政决算公开" xfId="3195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7"/>
    <cellStyle name="?鹎%U龡&amp;H齲_x0001_C铣_x0014__x0007__x0001__x0001_ 3 4 6 3" xfId="340"/>
    <cellStyle name="?鹎%U龡&amp;H齲_x0001_C铣_x0014__x0007__x0001__x0001_ 3 4 6 3 2" xfId="3198"/>
    <cellStyle name="?鹎%U龡&amp;H齲_x0001_C铣_x0014__x0007__x0001__x0001_ 3 4 6 4" xfId="342"/>
    <cellStyle name="?鹎%U龡&amp;H齲_x0001_C铣_x0014__x0007__x0001__x0001_ 3 4 6 4 2" xfId="3199"/>
    <cellStyle name="?鹎%U龡&amp;H齲_x0001_C铣_x0014__x0007__x0001__x0001_ 3 4 6 5" xfId="3196"/>
    <cellStyle name="?鹎%U龡&amp;H齲_x0001_C铣_x0014__x0007__x0001__x0001_ 3 4 6_2015财政决算公开" xfId="3200"/>
    <cellStyle name="?鹎%U龡&amp;H齲_x0001_C铣_x0014__x0007__x0001__x0001_ 3 4 7" xfId="88"/>
    <cellStyle name="?鹎%U龡&amp;H齲_x0001_C铣_x0014__x0007__x0001__x0001_ 3 4 7 2" xfId="3201"/>
    <cellStyle name="?鹎%U龡&amp;H齲_x0001_C铣_x0014__x0007__x0001__x0001_ 3 4 8" xfId="345"/>
    <cellStyle name="?鹎%U龡&amp;H齲_x0001_C铣_x0014__x0007__x0001__x0001_ 3 4 8 2" xfId="3202"/>
    <cellStyle name="?鹎%U龡&amp;H齲_x0001_C铣_x0014__x0007__x0001__x0001_ 3 4 9" xfId="347"/>
    <cellStyle name="?鹎%U龡&amp;H齲_x0001_C铣_x0014__x0007__x0001__x0001_ 3 4 9 2" xfId="3203"/>
    <cellStyle name="?鹎%U龡&amp;H齲_x0001_C铣_x0014__x0007__x0001__x0001_ 3 4_2015财政决算公开" xfId="3204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6"/>
    <cellStyle name="?鹎%U龡&amp;H齲_x0001_C铣_x0014__x0007__x0001__x0001_ 3 5 3" xfId="3205"/>
    <cellStyle name="?鹎%U龡&amp;H齲_x0001_C铣_x0014__x0007__x0001__x0001_ 3 5_2015财政决算公开" xfId="3207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09"/>
    <cellStyle name="?鹎%U龡&amp;H齲_x0001_C铣_x0014__x0007__x0001__x0001_ 3 6 3" xfId="233"/>
    <cellStyle name="?鹎%U龡&amp;H齲_x0001_C铣_x0014__x0007__x0001__x0001_ 3 6 3 2" xfId="3210"/>
    <cellStyle name="?鹎%U龡&amp;H齲_x0001_C铣_x0014__x0007__x0001__x0001_ 3 6 4" xfId="3208"/>
    <cellStyle name="?鹎%U龡&amp;H齲_x0001_C铣_x0014__x0007__x0001__x0001_ 3 6_2015财政决算公开" xfId="3211"/>
    <cellStyle name="?鹎%U龡&amp;H齲_x0001_C铣_x0014__x0007__x0001__x0001_ 3 7" xfId="495"/>
    <cellStyle name="?鹎%U龡&amp;H齲_x0001_C铣_x0014__x0007__x0001__x0001_ 3 7 2" xfId="3212"/>
    <cellStyle name="?鹎%U龡&amp;H齲_x0001_C铣_x0014__x0007__x0001__x0001_ 3 8" xfId="496"/>
    <cellStyle name="?鹎%U龡&amp;H齲_x0001_C铣_x0014__x0007__x0001__x0001_ 3 8 2" xfId="3213"/>
    <cellStyle name="?鹎%U龡&amp;H齲_x0001_C铣_x0014__x0007__x0001__x0001_ 3 9" xfId="196"/>
    <cellStyle name="?鹎%U龡&amp;H齲_x0001_C铣_x0014__x0007__x0001__x0001_ 3 9 2" xfId="3214"/>
    <cellStyle name="?鹎%U龡&amp;H齲_x0001_C铣_x0014__x0007__x0001__x0001_ 3_2015财政决算公开" xfId="3215"/>
    <cellStyle name="?鹎%U龡&amp;H齲_x0001_C铣_x0014__x0007__x0001__x0001_ 4" xfId="458"/>
    <cellStyle name="?鹎%U龡&amp;H齲_x0001_C铣_x0014__x0007__x0001__x0001_ 4 10" xfId="3216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19"/>
    <cellStyle name="?鹎%U龡&amp;H齲_x0001_C铣_x0014__x0007__x0001__x0001_ 4 2 2 3" xfId="505"/>
    <cellStyle name="?鹎%U龡&amp;H齲_x0001_C铣_x0014__x0007__x0001__x0001_ 4 2 2 3 2" xfId="3220"/>
    <cellStyle name="?鹎%U龡&amp;H齲_x0001_C铣_x0014__x0007__x0001__x0001_ 4 2 2 4" xfId="507"/>
    <cellStyle name="?鹎%U龡&amp;H齲_x0001_C铣_x0014__x0007__x0001__x0001_ 4 2 2 4 2" xfId="3221"/>
    <cellStyle name="?鹎%U龡&amp;H齲_x0001_C铣_x0014__x0007__x0001__x0001_ 4 2 2 5" xfId="508"/>
    <cellStyle name="?鹎%U龡&amp;H齲_x0001_C铣_x0014__x0007__x0001__x0001_ 4 2 2 5 2" xfId="3222"/>
    <cellStyle name="?鹎%U龡&amp;H齲_x0001_C铣_x0014__x0007__x0001__x0001_ 4 2 2 6" xfId="3218"/>
    <cellStyle name="?鹎%U龡&amp;H齲_x0001_C铣_x0014__x0007__x0001__x0001_ 4 2 2_2015财政决算公开" xfId="3223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5"/>
    <cellStyle name="?鹎%U龡&amp;H齲_x0001_C铣_x0014__x0007__x0001__x0001_ 4 2 3 3" xfId="517"/>
    <cellStyle name="?鹎%U龡&amp;H齲_x0001_C铣_x0014__x0007__x0001__x0001_ 4 2 3 3 2" xfId="3226"/>
    <cellStyle name="?鹎%U龡&amp;H齲_x0001_C铣_x0014__x0007__x0001__x0001_ 4 2 3 4" xfId="3224"/>
    <cellStyle name="?鹎%U龡&amp;H齲_x0001_C铣_x0014__x0007__x0001__x0001_ 4 2 3_2015财政决算公开" xfId="3227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29"/>
    <cellStyle name="?鹎%U龡&amp;H齲_x0001_C铣_x0014__x0007__x0001__x0001_ 4 2 4 3" xfId="425"/>
    <cellStyle name="?鹎%U龡&amp;H齲_x0001_C铣_x0014__x0007__x0001__x0001_ 4 2 4 3 2" xfId="3230"/>
    <cellStyle name="?鹎%U龡&amp;H齲_x0001_C铣_x0014__x0007__x0001__x0001_ 4 2 4 4" xfId="427"/>
    <cellStyle name="?鹎%U龡&amp;H齲_x0001_C铣_x0014__x0007__x0001__x0001_ 4 2 4 4 2" xfId="3231"/>
    <cellStyle name="?鹎%U龡&amp;H齲_x0001_C铣_x0014__x0007__x0001__x0001_ 4 2 4 5" xfId="3228"/>
    <cellStyle name="?鹎%U龡&amp;H齲_x0001_C铣_x0014__x0007__x0001__x0001_ 4 2 4_2015财政决算公开" xfId="3232"/>
    <cellStyle name="?鹎%U龡&amp;H齲_x0001_C铣_x0014__x0007__x0001__x0001_ 4 2 5" xfId="431"/>
    <cellStyle name="?鹎%U龡&amp;H齲_x0001_C铣_x0014__x0007__x0001__x0001_ 4 2 5 2" xfId="3233"/>
    <cellStyle name="?鹎%U龡&amp;H齲_x0001_C铣_x0014__x0007__x0001__x0001_ 4 2 6" xfId="436"/>
    <cellStyle name="?鹎%U龡&amp;H齲_x0001_C铣_x0014__x0007__x0001__x0001_ 4 2 6 2" xfId="3234"/>
    <cellStyle name="?鹎%U龡&amp;H齲_x0001_C铣_x0014__x0007__x0001__x0001_ 4 2 7" xfId="445"/>
    <cellStyle name="?鹎%U龡&amp;H齲_x0001_C铣_x0014__x0007__x0001__x0001_ 4 2 7 2" xfId="3235"/>
    <cellStyle name="?鹎%U龡&amp;H齲_x0001_C铣_x0014__x0007__x0001__x0001_ 4 2 8" xfId="3217"/>
    <cellStyle name="?鹎%U龡&amp;H齲_x0001_C铣_x0014__x0007__x0001__x0001_ 4 2_2015财政决算公开" xfId="3236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8"/>
    <cellStyle name="?鹎%U龡&amp;H齲_x0001_C铣_x0014__x0007__x0001__x0001_ 4 3 3" xfId="2"/>
    <cellStyle name="?鹎%U龡&amp;H齲_x0001_C铣_x0014__x0007__x0001__x0001_ 4 3 3 2" xfId="3239"/>
    <cellStyle name="?鹎%U龡&amp;H齲_x0001_C铣_x0014__x0007__x0001__x0001_ 4 3 4" xfId="315"/>
    <cellStyle name="?鹎%U龡&amp;H齲_x0001_C铣_x0014__x0007__x0001__x0001_ 4 3 4 2" xfId="3240"/>
    <cellStyle name="?鹎%U龡&amp;H齲_x0001_C铣_x0014__x0007__x0001__x0001_ 4 3 5" xfId="456"/>
    <cellStyle name="?鹎%U龡&amp;H齲_x0001_C铣_x0014__x0007__x0001__x0001_ 4 3 5 2" xfId="3241"/>
    <cellStyle name="?鹎%U龡&amp;H齲_x0001_C铣_x0014__x0007__x0001__x0001_ 4 3 6" xfId="3237"/>
    <cellStyle name="?鹎%U龡&amp;H齲_x0001_C铣_x0014__x0007__x0001__x0001_ 4 3_2015财政决算公开" xfId="3242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4"/>
    <cellStyle name="?鹎%U龡&amp;H齲_x0001_C铣_x0014__x0007__x0001__x0001_ 4 4 3" xfId="526"/>
    <cellStyle name="?鹎%U龡&amp;H齲_x0001_C铣_x0014__x0007__x0001__x0001_ 4 4 3 2" xfId="3245"/>
    <cellStyle name="?鹎%U龡&amp;H齲_x0001_C铣_x0014__x0007__x0001__x0001_ 4 4 4" xfId="386"/>
    <cellStyle name="?鹎%U龡&amp;H齲_x0001_C铣_x0014__x0007__x0001__x0001_ 4 4 4 2" xfId="3246"/>
    <cellStyle name="?鹎%U龡&amp;H齲_x0001_C铣_x0014__x0007__x0001__x0001_ 4 4 5" xfId="3243"/>
    <cellStyle name="?鹎%U龡&amp;H齲_x0001_C铣_x0014__x0007__x0001__x0001_ 4 4_2015财政决算公开" xfId="3247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49"/>
    <cellStyle name="?鹎%U龡&amp;H齲_x0001_C铣_x0014__x0007__x0001__x0001_ 4 5 3" xfId="531"/>
    <cellStyle name="?鹎%U龡&amp;H齲_x0001_C铣_x0014__x0007__x0001__x0001_ 4 5 3 2" xfId="3250"/>
    <cellStyle name="?鹎%U龡&amp;H齲_x0001_C铣_x0014__x0007__x0001__x0001_ 4 5 4" xfId="3248"/>
    <cellStyle name="?鹎%U龡&amp;H齲_x0001_C铣_x0014__x0007__x0001__x0001_ 4 5_2015财政决算公开" xfId="3251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3"/>
    <cellStyle name="?鹎%U龡&amp;H齲_x0001_C铣_x0014__x0007__x0001__x0001_ 4 6 3" xfId="538"/>
    <cellStyle name="?鹎%U龡&amp;H齲_x0001_C铣_x0014__x0007__x0001__x0001_ 4 6 3 2" xfId="3254"/>
    <cellStyle name="?鹎%U龡&amp;H齲_x0001_C铣_x0014__x0007__x0001__x0001_ 4 6 4" xfId="404"/>
    <cellStyle name="?鹎%U龡&amp;H齲_x0001_C铣_x0014__x0007__x0001__x0001_ 4 6 4 2" xfId="3255"/>
    <cellStyle name="?鹎%U龡&amp;H齲_x0001_C铣_x0014__x0007__x0001__x0001_ 4 6 5" xfId="3252"/>
    <cellStyle name="?鹎%U龡&amp;H齲_x0001_C铣_x0014__x0007__x0001__x0001_ 4 6_2015财政决算公开" xfId="3256"/>
    <cellStyle name="?鹎%U龡&amp;H齲_x0001_C铣_x0014__x0007__x0001__x0001_ 4 7" xfId="539"/>
    <cellStyle name="?鹎%U龡&amp;H齲_x0001_C铣_x0014__x0007__x0001__x0001_ 4 7 2" xfId="3257"/>
    <cellStyle name="?鹎%U龡&amp;H齲_x0001_C铣_x0014__x0007__x0001__x0001_ 4 8" xfId="540"/>
    <cellStyle name="?鹎%U龡&amp;H齲_x0001_C铣_x0014__x0007__x0001__x0001_ 4 8 2" xfId="3258"/>
    <cellStyle name="?鹎%U龡&amp;H齲_x0001_C铣_x0014__x0007__x0001__x0001_ 4 9" xfId="203"/>
    <cellStyle name="?鹎%U龡&amp;H齲_x0001_C铣_x0014__x0007__x0001__x0001_ 4 9 2" xfId="3259"/>
    <cellStyle name="?鹎%U龡&amp;H齲_x0001_C铣_x0014__x0007__x0001__x0001_ 4_2015财政决算公开" xfId="3260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2"/>
    <cellStyle name="?鹎%U龡&amp;H齲_x0001_C铣_x0014__x0007__x0001__x0001_ 5 3" xfId="542"/>
    <cellStyle name="?鹎%U龡&amp;H齲_x0001_C铣_x0014__x0007__x0001__x0001_ 5 3 2" xfId="3263"/>
    <cellStyle name="?鹎%U龡&amp;H齲_x0001_C铣_x0014__x0007__x0001__x0001_ 5 4" xfId="3261"/>
    <cellStyle name="?鹎%U龡&amp;H齲_x0001_C铣_x0014__x0007__x0001__x0001_ 5_2015财政决算公开" xfId="3264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6"/>
    <cellStyle name="?鹎%U龡&amp;H齲_x0001_C铣_x0014__x0007__x0001__x0001_ 6 3" xfId="552"/>
    <cellStyle name="?鹎%U龡&amp;H齲_x0001_C铣_x0014__x0007__x0001__x0001_ 6 3 2" xfId="3267"/>
    <cellStyle name="?鹎%U龡&amp;H齲_x0001_C铣_x0014__x0007__x0001__x0001_ 6 4" xfId="3265"/>
    <cellStyle name="?鹎%U龡&amp;H齲_x0001_C铣_x0014__x0007__x0001__x0001_ 6_2015财政决算公开" xfId="3268"/>
    <cellStyle name="?鹎%U龡&amp;H齲_x0001_C铣_x0014__x0007__x0001__x0001_ 7" xfId="2851"/>
    <cellStyle name="20% - 强调文字颜色 1" xfId="553"/>
    <cellStyle name="20% - 强调文字颜色 1 2" xfId="554"/>
    <cellStyle name="20% - 强调文字颜色 1 2 10 2 2" xfId="5000"/>
    <cellStyle name="20% - 强调文字颜色 1 2 2" xfId="147"/>
    <cellStyle name="20% - 强调文字颜色 1 2 2 2" xfId="152"/>
    <cellStyle name="20% - 强调文字颜色 1 2 2 2 2" xfId="555"/>
    <cellStyle name="20% - 强调文字颜色 1 2 2 2 2 2" xfId="3271"/>
    <cellStyle name="20% - 强调文字颜色 1 2 2 2 3" xfId="2395"/>
    <cellStyle name="20% - 强调文字颜色 1 2 2 2 3 3 2" xfId="5001"/>
    <cellStyle name="20% - 强调文字颜色 1 2 2 2_2015财政决算公开" xfId="3272"/>
    <cellStyle name="20% - 强调文字颜色 1 2 2 3" xfId="158"/>
    <cellStyle name="20% - 强调文字颜色 1 2 2 3 2" xfId="2396"/>
    <cellStyle name="20% - 强调文字颜色 1 2 2 4" xfId="2394"/>
    <cellStyle name="20% - 强调文字颜色 1 2 2_2015财政决算公开" xfId="3273"/>
    <cellStyle name="20% - 强调文字颜色 1 2 3" xfId="12"/>
    <cellStyle name="20% - 强调文字颜色 1 2 3 2" xfId="49"/>
    <cellStyle name="20% - 强调文字颜色 1 2 3 2 2" xfId="53"/>
    <cellStyle name="20% - 强调文字颜色 1 2 3 2 2 2" xfId="3276"/>
    <cellStyle name="20% - 强调文字颜色 1 2 3 2 2 2 3 2" xfId="5002"/>
    <cellStyle name="20% - 强调文字颜色 1 2 3 2 3" xfId="3275"/>
    <cellStyle name="20% - 强调文字颜色 1 2 3 2_2015财政决算公开" xfId="3277"/>
    <cellStyle name="20% - 强调文字颜色 1 2 3 3" xfId="90"/>
    <cellStyle name="20% - 强调文字颜色 1 2 3 3 2" xfId="3278"/>
    <cellStyle name="20% - 强调文字颜色 1 2 3 4" xfId="2397"/>
    <cellStyle name="20% - 强调文字颜色 1 2 3 5" xfId="3274"/>
    <cellStyle name="20% - 强调文字颜色 1 2 3_2015财政决算公开" xfId="3279"/>
    <cellStyle name="20% - 强调文字颜色 1 2 4" xfId="163"/>
    <cellStyle name="20% - 强调文字颜色 1 2 4 2" xfId="166"/>
    <cellStyle name="20% - 强调文字颜色 1 2 4 2 2" xfId="3281"/>
    <cellStyle name="20% - 强调文字颜色 1 2 4 2 2 3 2" xfId="5003"/>
    <cellStyle name="20% - 强调文字颜色 1 2 4 3" xfId="2398"/>
    <cellStyle name="20% - 强调文字颜色 1 2 4 4" xfId="3280"/>
    <cellStyle name="20% - 强调文字颜色 1 2 4_2015财政决算公开" xfId="3282"/>
    <cellStyle name="20% - 强调文字颜色 1 2 5" xfId="226"/>
    <cellStyle name="20% - 强调文字颜色 1 2 5 2" xfId="3283"/>
    <cellStyle name="20% - 强调文字颜色 1 2 6" xfId="2393"/>
    <cellStyle name="20% - 强调文字颜色 1 2 6 3" xfId="5004"/>
    <cellStyle name="20% - 强调文字颜色 1 2 7" xfId="3270"/>
    <cellStyle name="20% - 强调文字颜色 1 2 8" xfId="5005"/>
    <cellStyle name="20% - 强调文字颜色 1 2 9 2" xfId="5006"/>
    <cellStyle name="20% - 强调文字颜色 1 2_2015财政决算公开" xfId="3284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7"/>
    <cellStyle name="20% - 强调文字颜色 1 3 2 2 2 2 3" xfId="5007"/>
    <cellStyle name="20% - 强调文字颜色 1 3 2 2 3" xfId="3286"/>
    <cellStyle name="20% - 强调文字颜色 1 3 2 2_2015财政决算公开" xfId="3288"/>
    <cellStyle name="20% - 强调文字颜色 1 3 2 3" xfId="558"/>
    <cellStyle name="20% - 强调文字颜色 1 3 2 3 2" xfId="3289"/>
    <cellStyle name="20% - 强调文字颜色 1 3 2 4" xfId="3285"/>
    <cellStyle name="20% - 强调文字颜色 1 3 2 4 3 2" xfId="5008"/>
    <cellStyle name="20% - 强调文字颜色 1 3 2_2015财政决算公开" xfId="3290"/>
    <cellStyle name="20% - 强调文字颜色 1 3 3" xfId="216"/>
    <cellStyle name="20% - 强调文字颜色 1 3 3 2" xfId="319"/>
    <cellStyle name="20% - 强调文字颜色 1 3 3 2 2" xfId="3292"/>
    <cellStyle name="20% - 强调文字颜色 1 3 3 3" xfId="3291"/>
    <cellStyle name="20% - 强调文字颜色 1 3 3_2015财政决算公开" xfId="3293"/>
    <cellStyle name="20% - 强调文字颜色 1 3 4" xfId="221"/>
    <cellStyle name="20% - 强调文字颜色 1 3 4 2" xfId="3294"/>
    <cellStyle name="20% - 强调文字颜色 1 3 4 2 3 2" xfId="5009"/>
    <cellStyle name="20% - 强调文字颜色 1 3 5" xfId="2399"/>
    <cellStyle name="20% - 强调文字颜色 1 3 5 3 2" xfId="5010"/>
    <cellStyle name="20% - 强调文字颜色 1 3_2015财政决算公开" xfId="3295"/>
    <cellStyle name="20% - 强调文字颜色 1 4" xfId="492"/>
    <cellStyle name="20% - 强调文字颜色 1 4 2" xfId="298"/>
    <cellStyle name="20% - 强调文字颜色 1 4 2 2" xfId="104"/>
    <cellStyle name="20% - 强调文字颜色 1 4 2 2 2" xfId="3298"/>
    <cellStyle name="20% - 强调文字颜色 1 4 2 2 2 2" xfId="5011"/>
    <cellStyle name="20% - 强调文字颜色 1 4 2 2 2 3" xfId="5012"/>
    <cellStyle name="20% - 强调文字颜色 1 4 2 3" xfId="3297"/>
    <cellStyle name="20% - 强调文字颜色 1 4 2_2015财政决算公开" xfId="3299"/>
    <cellStyle name="20% - 强调文字颜色 1 4 3" xfId="301"/>
    <cellStyle name="20% - 强调文字颜色 1 4 3 2" xfId="3300"/>
    <cellStyle name="20% - 强调文字颜色 1 4 4" xfId="3296"/>
    <cellStyle name="20% - 强调文字颜色 1 4 4 3 2" xfId="5013"/>
    <cellStyle name="20% - 强调文字颜色 1 4_2015财政决算公开" xfId="3301"/>
    <cellStyle name="20% - 强调文字颜色 1 5" xfId="234"/>
    <cellStyle name="20% - 强调文字颜色 1 5 2" xfId="264"/>
    <cellStyle name="20% - 强调文字颜色 1 5 2 2" xfId="561"/>
    <cellStyle name="20% - 强调文字颜色 1 5 2 2 2" xfId="3304"/>
    <cellStyle name="20% - 强调文字颜色 1 5 2 2 2 2" xfId="5014"/>
    <cellStyle name="20% - 强调文字颜色 1 5 2 2 2 3" xfId="5015"/>
    <cellStyle name="20% - 强调文字颜色 1 5 2 3" xfId="3303"/>
    <cellStyle name="20% - 强调文字颜色 1 5 2 3 3" xfId="5016"/>
    <cellStyle name="20% - 强调文字颜色 1 5 2_2015财政决算公开" xfId="3305"/>
    <cellStyle name="20% - 强调文字颜色 1 5 3" xfId="266"/>
    <cellStyle name="20% - 强调文字颜色 1 5 3 2" xfId="3306"/>
    <cellStyle name="20% - 强调文字颜色 1 5 3 2 2" xfId="5017"/>
    <cellStyle name="20% - 强调文字颜色 1 5 3 2 3" xfId="5018"/>
    <cellStyle name="20% - 强调文字颜色 1 5 4" xfId="3302"/>
    <cellStyle name="20% - 强调文字颜色 1 5_2015财政决算公开" xfId="3307"/>
    <cellStyle name="20% - 强调文字颜色 1 6" xfId="237"/>
    <cellStyle name="20% - 强调文字颜色 1 6 2" xfId="562"/>
    <cellStyle name="20% - 强调文字颜色 1 6 2 2" xfId="3309"/>
    <cellStyle name="20% - 强调文字颜色 1 6 2 2 3 2" xfId="5019"/>
    <cellStyle name="20% - 强调文字颜色 1 6 3" xfId="3308"/>
    <cellStyle name="20% - 强调文字颜色 1 6 3 2" xfId="5020"/>
    <cellStyle name="20% - 强调文字颜色 1 6_2015财政决算公开" xfId="3310"/>
    <cellStyle name="20% - 强调文字颜色 1 7" xfId="242"/>
    <cellStyle name="20% - 强调文字颜色 1 7 2" xfId="3311"/>
    <cellStyle name="20% - 强调文字颜色 1 8" xfId="2392"/>
    <cellStyle name="20% - 强调文字颜色 1 8 3" xfId="5021"/>
    <cellStyle name="20% - 强调文字颜色 1 9" xfId="3269"/>
    <cellStyle name="20% - 强调文字颜色 1 9 3 2" xfId="5022"/>
    <cellStyle name="20% - 强调文字颜色 2" xfId="565"/>
    <cellStyle name="20% - 强调文字颜色 2 2" xfId="566"/>
    <cellStyle name="20% - 强调文字颜色 2 2 10 2" xfId="5023"/>
    <cellStyle name="20% - 强调文字颜色 2 2 2" xfId="360"/>
    <cellStyle name="20% - 强调文字颜色 2 2 2 2" xfId="41"/>
    <cellStyle name="20% - 强调文字颜色 2 2 2 2 2" xfId="568"/>
    <cellStyle name="20% - 强调文字颜色 2 2 2 2 2 2" xfId="3314"/>
    <cellStyle name="20% - 强调文字颜色 2 2 2 2 2 2 2" xfId="5024"/>
    <cellStyle name="20% - 强调文字颜色 2 2 2 2 2 2 3" xfId="5025"/>
    <cellStyle name="20% - 强调文字颜色 2 2 2 2 3" xfId="2403"/>
    <cellStyle name="20% - 强调文字颜色 2 2 2 2 3 2" xfId="5026"/>
    <cellStyle name="20% - 强调文字颜色 2 2 2 2_2015财政决算公开" xfId="3315"/>
    <cellStyle name="20% - 强调文字颜色 2 2 2 3" xfId="367"/>
    <cellStyle name="20% - 强调文字颜色 2 2 2 3 2" xfId="2404"/>
    <cellStyle name="20% - 强调文字颜色 2 2 2 4" xfId="2402"/>
    <cellStyle name="20% - 强调文字颜色 2 2 2_2015财政决算公开" xfId="3316"/>
    <cellStyle name="20% - 强调文字颜色 2 2 3" xfId="369"/>
    <cellStyle name="20% - 强调文字颜色 2 2 3 2" xfId="253"/>
    <cellStyle name="20% - 强调文字颜色 2 2 3 2 2" xfId="570"/>
    <cellStyle name="20% - 强调文字颜色 2 2 3 2 2 2" xfId="3319"/>
    <cellStyle name="20% - 强调文字颜色 2 2 3 2 3" xfId="3318"/>
    <cellStyle name="20% - 强调文字颜色 2 2 3 2 3 2" xfId="5027"/>
    <cellStyle name="20% - 强调文字颜色 2 2 3 2 3 3 2" xfId="5028"/>
    <cellStyle name="20% - 强调文字颜色 2 2 3 2_2015财政决算公开" xfId="3320"/>
    <cellStyle name="20% - 强调文字颜色 2 2 3 3" xfId="259"/>
    <cellStyle name="20% - 强调文字颜色 2 2 3 3 2" xfId="3321"/>
    <cellStyle name="20% - 强调文字颜色 2 2 3 4" xfId="2405"/>
    <cellStyle name="20% - 强调文字颜色 2 2 3 4 3 2" xfId="5029"/>
    <cellStyle name="20% - 强调文字颜色 2 2 3 5" xfId="3317"/>
    <cellStyle name="20% - 强调文字颜色 2 2 3_2015财政决算公开" xfId="3322"/>
    <cellStyle name="20% - 强调文字颜色 2 2 4" xfId="373"/>
    <cellStyle name="20% - 强调文字颜色 2 2 4 2" xfId="572"/>
    <cellStyle name="20% - 强调文字颜色 2 2 4 2 2" xfId="3324"/>
    <cellStyle name="20% - 强调文字颜色 2 2 4 3" xfId="2406"/>
    <cellStyle name="20% - 强调文字颜色 2 2 4 4" xfId="3323"/>
    <cellStyle name="20% - 强调文字颜色 2 2 4_2015财政决算公开" xfId="3325"/>
    <cellStyle name="20% - 强调文字颜色 2 2 5" xfId="377"/>
    <cellStyle name="20% - 强调文字颜色 2 2 5 2" xfId="3326"/>
    <cellStyle name="20% - 强调文字颜色 2 2 5 2 3" xfId="5030"/>
    <cellStyle name="20% - 强调文字颜色 2 2 6" xfId="2401"/>
    <cellStyle name="20% - 强调文字颜色 2 2 6 2" xfId="5031"/>
    <cellStyle name="20% - 强调文字颜色 2 2 7" xfId="3313"/>
    <cellStyle name="20% - 强调文字颜色 2 2 9 2" xfId="5032"/>
    <cellStyle name="20% - 强调文字颜色 2 2_2015财政决算公开" xfId="3327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0"/>
    <cellStyle name="20% - 强调文字颜色 2 3 2 2 2 2 2" xfId="5033"/>
    <cellStyle name="20% - 强调文字颜色 2 3 2 2 3" xfId="3329"/>
    <cellStyle name="20% - 强调文字颜色 2 3 2 2_2015财政决算公开" xfId="3331"/>
    <cellStyle name="20% - 强调文字颜色 2 3 2 3" xfId="579"/>
    <cellStyle name="20% - 强调文字颜色 2 3 2 3 2" xfId="3332"/>
    <cellStyle name="20% - 强调文字颜色 2 3 2 4" xfId="3328"/>
    <cellStyle name="20% - 强调文字颜色 2 3 2 4 2" xfId="5034"/>
    <cellStyle name="20% - 强调文字颜色 2 3 2_2015财政决算公开" xfId="3333"/>
    <cellStyle name="20% - 强调文字颜色 2 3 3" xfId="69"/>
    <cellStyle name="20% - 强调文字颜色 2 3 3 2" xfId="580"/>
    <cellStyle name="20% - 强调文字颜色 2 3 3 2 2" xfId="3335"/>
    <cellStyle name="20% - 强调文字颜色 2 3 3 3" xfId="3334"/>
    <cellStyle name="20% - 强调文字颜色 2 3 3 3 3" xfId="5035"/>
    <cellStyle name="20% - 强调文字颜色 2 3 3 3 3 2" xfId="5036"/>
    <cellStyle name="20% - 强调文字颜色 2 3 3_2015财政决算公开" xfId="3336"/>
    <cellStyle name="20% - 强调文字颜色 2 3 4" xfId="413"/>
    <cellStyle name="20% - 强调文字颜色 2 3 4 2" xfId="3337"/>
    <cellStyle name="20% - 强调文字颜色 2 3 5" xfId="2407"/>
    <cellStyle name="20% - 强调文字颜色 2 3 5 2" xfId="5037"/>
    <cellStyle name="20% - 强调文字颜色 2 3_2015财政决算公开" xfId="3338"/>
    <cellStyle name="20% - 强调文字颜色 2 4" xfId="582"/>
    <cellStyle name="20% - 强调文字颜色 2 4 2" xfId="86"/>
    <cellStyle name="20% - 强调文字颜色 2 4 2 2" xfId="564"/>
    <cellStyle name="20% - 强调文字颜色 2 4 2 2 2" xfId="3341"/>
    <cellStyle name="20% - 强调文字颜色 2 4 2 2 2 3" xfId="5038"/>
    <cellStyle name="20% - 强调文字颜色 2 4 2 3" xfId="3340"/>
    <cellStyle name="20% - 强调文字颜色 2 4 2 3 2" xfId="5039"/>
    <cellStyle name="20% - 强调文字颜色 2 4 2_2015财政决算公开" xfId="3342"/>
    <cellStyle name="20% - 强调文字颜色 2 4 3" xfId="343"/>
    <cellStyle name="20% - 强调文字颜色 2 4 3 2" xfId="3343"/>
    <cellStyle name="20% - 强调文字颜色 2 4 4" xfId="3339"/>
    <cellStyle name="20% - 强调文字颜色 2 4 4 3" xfId="5040"/>
    <cellStyle name="20% - 强调文字颜色 2 4_2015财政决算公开" xfId="3344"/>
    <cellStyle name="20% - 强调文字颜色 2 5" xfId="31"/>
    <cellStyle name="20% - 强调文字颜色 2 5 2" xfId="93"/>
    <cellStyle name="20% - 强调文字颜色 2 5 2 2" xfId="583"/>
    <cellStyle name="20% - 强调文字颜色 2 5 2 2 2" xfId="3347"/>
    <cellStyle name="20% - 强调文字颜色 2 5 2 3" xfId="3346"/>
    <cellStyle name="20% - 强调文字颜色 2 5 2 3 3 2" xfId="5041"/>
    <cellStyle name="20% - 强调文字颜色 2 5 2_2015财政决算公开" xfId="3348"/>
    <cellStyle name="20% - 强调文字颜色 2 5 3" xfId="97"/>
    <cellStyle name="20% - 强调文字颜色 2 5 3 2" xfId="3349"/>
    <cellStyle name="20% - 强调文字颜色 2 5 4" xfId="3345"/>
    <cellStyle name="20% - 强调文字颜色 2 5 4 3" xfId="5042"/>
    <cellStyle name="20% - 强调文字颜色 2 5_2015财政决算公开" xfId="3350"/>
    <cellStyle name="20% - 强调文字颜色 2 6" xfId="40"/>
    <cellStyle name="20% - 强调文字颜色 2 6 2" xfId="567"/>
    <cellStyle name="20% - 强调文字颜色 2 6 2 2" xfId="3352"/>
    <cellStyle name="20% - 强调文字颜色 2 6 2 2 3 2" xfId="5043"/>
    <cellStyle name="20% - 强调文字颜色 2 6 3" xfId="3351"/>
    <cellStyle name="20% - 强调文字颜色 2 6_2015财政决算公开" xfId="3353"/>
    <cellStyle name="20% - 强调文字颜色 2 7" xfId="366"/>
    <cellStyle name="20% - 强调文字颜色 2 7 2" xfId="3354"/>
    <cellStyle name="20% - 强调文字颜色 2 8" xfId="2400"/>
    <cellStyle name="20% - 强调文字颜色 2 8 3 2" xfId="5044"/>
    <cellStyle name="20% - 强调文字颜色 2 9" xfId="3312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7"/>
    <cellStyle name="20% - 强调文字颜色 3 2 2 2 3" xfId="2411"/>
    <cellStyle name="20% - 强调文字颜色 3 2 2 2_2015财政决算公开" xfId="3358"/>
    <cellStyle name="20% - 强调文字颜色 3 2 2 3" xfId="589"/>
    <cellStyle name="20% - 强调文字颜色 3 2 2 3 2" xfId="2412"/>
    <cellStyle name="20% - 强调文字颜色 3 2 2 4" xfId="2410"/>
    <cellStyle name="20% - 强调文字颜色 3 2 2 4 3" xfId="5045"/>
    <cellStyle name="20% - 强调文字颜色 3 2 2_2015财政决算公开" xfId="3359"/>
    <cellStyle name="20% - 强调文字颜色 3 2 3" xfId="448"/>
    <cellStyle name="20% - 强调文字颜色 3 2 3 2" xfId="592"/>
    <cellStyle name="20% - 强调文字颜色 3 2 3 2 2" xfId="594"/>
    <cellStyle name="20% - 强调文字颜色 3 2 3 2 2 2" xfId="3362"/>
    <cellStyle name="20% - 强调文字颜色 3 2 3 2 2 2 2" xfId="5046"/>
    <cellStyle name="20% - 强调文字颜色 3 2 3 2 2 2 3" xfId="5047"/>
    <cellStyle name="20% - 强调文字颜色 3 2 3 2 3" xfId="3361"/>
    <cellStyle name="20% - 强调文字颜色 3 2 3 2_2015财政决算公开" xfId="3363"/>
    <cellStyle name="20% - 强调文字颜色 3 2 3 3" xfId="596"/>
    <cellStyle name="20% - 强调文字颜色 3 2 3 3 2" xfId="3364"/>
    <cellStyle name="20% - 强调文字颜色 3 2 3 3 2 3 2" xfId="5048"/>
    <cellStyle name="20% - 强调文字颜色 3 2 3 4" xfId="2413"/>
    <cellStyle name="20% - 强调文字颜色 3 2 3 5" xfId="3360"/>
    <cellStyle name="20% - 强调文字颜色 3 2 3 5 3 2" xfId="5049"/>
    <cellStyle name="20% - 强调文字颜色 3 2 3_2015财政决算公开" xfId="3365"/>
    <cellStyle name="20% - 强调文字颜色 3 2 4" xfId="450"/>
    <cellStyle name="20% - 强调文字颜色 3 2 4 2" xfId="597"/>
    <cellStyle name="20% - 强调文字颜色 3 2 4 2 2" xfId="3367"/>
    <cellStyle name="20% - 强调文字颜色 3 2 4 2 2 3" xfId="5050"/>
    <cellStyle name="20% - 强调文字颜色 3 2 4 3" xfId="2414"/>
    <cellStyle name="20% - 强调文字颜色 3 2 4 4" xfId="3366"/>
    <cellStyle name="20% - 强调文字颜色 3 2 4_2015财政决算公开" xfId="3368"/>
    <cellStyle name="20% - 强调文字颜色 3 2 5" xfId="474"/>
    <cellStyle name="20% - 强调文字颜色 3 2 5 2" xfId="3369"/>
    <cellStyle name="20% - 强调文字颜色 3 2 6" xfId="2409"/>
    <cellStyle name="20% - 强调文字颜色 3 2 6 3" xfId="5051"/>
    <cellStyle name="20% - 强调文字颜色 3 2 6 3 2" xfId="5052"/>
    <cellStyle name="20% - 强调文字颜色 3 2 7" xfId="3356"/>
    <cellStyle name="20% - 强调文字颜色 3 2 8 2 2" xfId="5053"/>
    <cellStyle name="20% - 强调文字颜色 3 2_2015财政决算公开" xfId="3370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3"/>
    <cellStyle name="20% - 强调文字颜色 3 3 2 2 2 2 2" xfId="5054"/>
    <cellStyle name="20% - 强调文字颜色 3 3 2 2 3" xfId="3372"/>
    <cellStyle name="20% - 强调文字颜色 3 3 2 2 3 3 2" xfId="5055"/>
    <cellStyle name="20% - 强调文字颜色 3 3 2 2_2015财政决算公开" xfId="3374"/>
    <cellStyle name="20% - 强调文字颜色 3 3 2 3" xfId="550"/>
    <cellStyle name="20% - 强调文字颜色 3 3 2 3 2" xfId="3375"/>
    <cellStyle name="20% - 强调文字颜色 3 3 2 4" xfId="3371"/>
    <cellStyle name="20% - 强调文字颜色 3 3 2 4 3 2" xfId="5056"/>
    <cellStyle name="20% - 强调文字颜色 3 3 2_2015财政决算公开" xfId="3376"/>
    <cellStyle name="20% - 强调文字颜色 3 3 3" xfId="602"/>
    <cellStyle name="20% - 强调文字颜色 3 3 3 2" xfId="603"/>
    <cellStyle name="20% - 强调文字颜色 3 3 3 2 2" xfId="3378"/>
    <cellStyle name="20% - 强调文字颜色 3 3 3 2 2 2" xfId="5057"/>
    <cellStyle name="20% - 强调文字颜色 3 3 3 3" xfId="3377"/>
    <cellStyle name="20% - 强调文字颜色 3 3 3_2015财政决算公开" xfId="3379"/>
    <cellStyle name="20% - 强调文字颜色 3 3 4" xfId="604"/>
    <cellStyle name="20% - 强调文字颜色 3 3 4 2" xfId="3380"/>
    <cellStyle name="20% - 强调文字颜色 3 3 5" xfId="2415"/>
    <cellStyle name="20% - 强调文字颜色 3 3_2015财政决算公开" xfId="3381"/>
    <cellStyle name="20% - 强调文字颜色 3 4" xfId="607"/>
    <cellStyle name="20% - 强调文字颜色 3 4 2" xfId="608"/>
    <cellStyle name="20% - 强调文字颜色 3 4 2 2" xfId="610"/>
    <cellStyle name="20% - 强调文字颜色 3 4 2 2 2" xfId="3384"/>
    <cellStyle name="20% - 强调文字颜色 3 4 2 2 2 3" xfId="5058"/>
    <cellStyle name="20% - 强调文字颜色 3 4 2 2 2 3 2" xfId="5059"/>
    <cellStyle name="20% - 强调文字颜色 3 4 2 3" xfId="3383"/>
    <cellStyle name="20% - 强调文字颜色 3 4 2 3 3" xfId="5060"/>
    <cellStyle name="20% - 强调文字颜色 3 4 2_2015财政决算公开" xfId="3385"/>
    <cellStyle name="20% - 强调文字颜色 3 4 3" xfId="611"/>
    <cellStyle name="20% - 强调文字颜色 3 4 3 2" xfId="3386"/>
    <cellStyle name="20% - 强调文字颜色 3 4 3 2 3 2" xfId="5061"/>
    <cellStyle name="20% - 强调文字颜色 3 4 4" xfId="3382"/>
    <cellStyle name="20% - 强调文字颜色 3 4 4 2" xfId="5062"/>
    <cellStyle name="20% - 强调文字颜色 3 4_2015财政决算公开" xfId="3387"/>
    <cellStyle name="20% - 强调文字颜色 3 5" xfId="248"/>
    <cellStyle name="20% - 强调文字颜色 3 5 2" xfId="612"/>
    <cellStyle name="20% - 强调文字颜色 3 5 2 2" xfId="613"/>
    <cellStyle name="20% - 强调文字颜色 3 5 2 2 2" xfId="3390"/>
    <cellStyle name="20% - 强调文字颜色 3 5 2 2 2 3" xfId="5063"/>
    <cellStyle name="20% - 强调文字颜色 3 5 2 2 2 3 2" xfId="5064"/>
    <cellStyle name="20% - 强调文字颜色 3 5 2 3" xfId="3389"/>
    <cellStyle name="20% - 强调文字颜色 3 5 2_2015财政决算公开" xfId="3391"/>
    <cellStyle name="20% - 强调文字颜色 3 5 3" xfId="614"/>
    <cellStyle name="20% - 强调文字颜色 3 5 3 2" xfId="3392"/>
    <cellStyle name="20% - 强调文字颜色 3 5 4" xfId="3388"/>
    <cellStyle name="20% - 强调文字颜色 3 5_2015财政决算公开" xfId="3393"/>
    <cellStyle name="20% - 强调文字颜色 3 6" xfId="252"/>
    <cellStyle name="20% - 强调文字颜色 3 6 2" xfId="569"/>
    <cellStyle name="20% - 强调文字颜色 3 6 2 2" xfId="3395"/>
    <cellStyle name="20% - 强调文字颜色 3 6 3" xfId="3394"/>
    <cellStyle name="20% - 强调文字颜色 3 6 3 3" xfId="5065"/>
    <cellStyle name="20% - 强调文字颜色 3 6_2015财政决算公开" xfId="3396"/>
    <cellStyle name="20% - 强调文字颜色 3 7" xfId="258"/>
    <cellStyle name="20% - 强调文字颜色 3 7 2" xfId="3397"/>
    <cellStyle name="20% - 强调文字颜色 3 8" xfId="2408"/>
    <cellStyle name="20% - 强调文字颜色 3 8 3" xfId="5066"/>
    <cellStyle name="20% - 强调文字颜色 3 9" xfId="3355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0"/>
    <cellStyle name="20% - 强调文字颜色 4 2 2 2 2 2 3 2" xfId="5067"/>
    <cellStyle name="20% - 强调文字颜色 4 2 2 2 3" xfId="2419"/>
    <cellStyle name="20% - 强调文字颜色 4 2 2 2_2015财政决算公开" xfId="3401"/>
    <cellStyle name="20% - 强调文字颜色 4 2 2 3" xfId="620"/>
    <cellStyle name="20% - 强调文字颜色 4 2 2 3 2" xfId="2420"/>
    <cellStyle name="20% - 强调文字颜色 4 2 2 3 2 3" xfId="5068"/>
    <cellStyle name="20% - 强调文字颜色 4 2 2 4" xfId="2418"/>
    <cellStyle name="20% - 强调文字颜色 4 2 2 4 2" xfId="5069"/>
    <cellStyle name="20% - 强调文字颜色 4 2 2_2015财政决算公开" xfId="3402"/>
    <cellStyle name="20% - 强调文字颜色 4 2 3" xfId="481"/>
    <cellStyle name="20% - 强调文字颜色 4 2 3 2" xfId="621"/>
    <cellStyle name="20% - 强调文字颜色 4 2 3 2 2" xfId="622"/>
    <cellStyle name="20% - 强调文字颜色 4 2 3 2 2 2" xfId="3405"/>
    <cellStyle name="20% - 强调文字颜色 4 2 3 2 2 2 3 2" xfId="5070"/>
    <cellStyle name="20% - 强调文字颜色 4 2 3 2 3" xfId="3404"/>
    <cellStyle name="20% - 强调文字颜色 4 2 3 2_2015财政决算公开" xfId="3406"/>
    <cellStyle name="20% - 强调文字颜色 4 2 3 3" xfId="623"/>
    <cellStyle name="20% - 强调文字颜色 4 2 3 3 2" xfId="3407"/>
    <cellStyle name="20% - 强调文字颜色 4 2 3 4" xfId="2421"/>
    <cellStyle name="20% - 强调文字颜色 4 2 3 5" xfId="3403"/>
    <cellStyle name="20% - 强调文字颜色 4 2 3 5 3 2" xfId="5071"/>
    <cellStyle name="20% - 强调文字颜色 4 2 3_2015财政决算公开" xfId="3408"/>
    <cellStyle name="20% - 强调文字颜色 4 2 4" xfId="483"/>
    <cellStyle name="20% - 强调文字颜色 4 2 4 2" xfId="6"/>
    <cellStyle name="20% - 强调文字颜色 4 2 4 2 2" xfId="3410"/>
    <cellStyle name="20% - 强调文字颜色 4 2 4 2 2 3" xfId="5072"/>
    <cellStyle name="20% - 强调文字颜色 4 2 4 3" xfId="2422"/>
    <cellStyle name="20% - 强调文字颜色 4 2 4 4" xfId="3409"/>
    <cellStyle name="20% - 强调文字颜色 4 2 4 4 2" xfId="5073"/>
    <cellStyle name="20% - 强调文字颜色 4 2 4_2015财政决算公开" xfId="3411"/>
    <cellStyle name="20% - 强调文字颜色 4 2 5" xfId="624"/>
    <cellStyle name="20% - 强调文字颜色 4 2 5 2" xfId="3412"/>
    <cellStyle name="20% - 强调文字颜色 4 2 5 2 3" xfId="5074"/>
    <cellStyle name="20% - 强调文字颜色 4 2 6" xfId="2417"/>
    <cellStyle name="20% - 强调文字颜色 4 2 6 3" xfId="5075"/>
    <cellStyle name="20% - 强调文字颜色 4 2 7" xfId="3399"/>
    <cellStyle name="20% - 强调文字颜色 4 2 8 2" xfId="5076"/>
    <cellStyle name="20% - 强调文字颜色 4 2_2015财政决算公开" xfId="3413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6"/>
    <cellStyle name="20% - 强调文字颜色 4 3 2 2 3" xfId="3415"/>
    <cellStyle name="20% - 强调文字颜色 4 3 2 2 3 3" xfId="5077"/>
    <cellStyle name="20% - 强调文字颜色 4 3 2 2_2015财政决算公开" xfId="3417"/>
    <cellStyle name="20% - 强调文字颜色 4 3 2 3" xfId="629"/>
    <cellStyle name="20% - 强调文字颜色 4 3 2 3 2" xfId="3418"/>
    <cellStyle name="20% - 强调文字颜色 4 3 2 4" xfId="3414"/>
    <cellStyle name="20% - 强调文字颜色 4 3 2_2015财政决算公开" xfId="3419"/>
    <cellStyle name="20% - 强调文字颜色 4 3 3" xfId="630"/>
    <cellStyle name="20% - 强调文字颜色 4 3 3 2" xfId="631"/>
    <cellStyle name="20% - 强调文字颜色 4 3 3 2 2" xfId="3421"/>
    <cellStyle name="20% - 强调文字颜色 4 3 3 3" xfId="3420"/>
    <cellStyle name="20% - 强调文字颜色 4 3 3_2015财政决算公开" xfId="3422"/>
    <cellStyle name="20% - 强调文字颜色 4 3 4" xfId="627"/>
    <cellStyle name="20% - 强调文字颜色 4 3 4 2" xfId="3423"/>
    <cellStyle name="20% - 强调文字颜色 4 3 4 2 3" xfId="5078"/>
    <cellStyle name="20% - 强调文字颜色 4 3 5" xfId="2423"/>
    <cellStyle name="20% - 强调文字颜色 4 3 5 3" xfId="5079"/>
    <cellStyle name="20% - 强调文字颜色 4 3_2015财政决算公开" xfId="3424"/>
    <cellStyle name="20% - 强调文字颜色 4 4" xfId="632"/>
    <cellStyle name="20% - 强调文字颜色 4 4 2" xfId="633"/>
    <cellStyle name="20% - 强调文字颜色 4 4 2 2" xfId="634"/>
    <cellStyle name="20% - 强调文字颜色 4 4 2 2 2" xfId="3427"/>
    <cellStyle name="20% - 强调文字颜色 4 4 2 2 2 3" xfId="5080"/>
    <cellStyle name="20% - 强调文字颜色 4 4 2 2 2 3 2" xfId="5081"/>
    <cellStyle name="20% - 强调文字颜色 4 4 2 3" xfId="3426"/>
    <cellStyle name="20% - 强调文字颜色 4 4 2_2015财政决算公开" xfId="3428"/>
    <cellStyle name="20% - 强调文字颜色 4 4 3" xfId="636"/>
    <cellStyle name="20% - 强调文字颜色 4 4 3 2" xfId="3429"/>
    <cellStyle name="20% - 强调文字颜色 4 4 3 2 2" xfId="5082"/>
    <cellStyle name="20% - 强调文字颜色 4 4 4" xfId="3425"/>
    <cellStyle name="20% - 强调文字颜色 4 4 4 2" xfId="5083"/>
    <cellStyle name="20% - 强调文字颜色 4 4_2015财政决算公开" xfId="3430"/>
    <cellStyle name="20% - 强调文字颜色 4 5" xfId="637"/>
    <cellStyle name="20% - 强调文字颜色 4 5 2" xfId="638"/>
    <cellStyle name="20% - 强调文字颜色 4 5 2 2" xfId="639"/>
    <cellStyle name="20% - 强调文字颜色 4 5 2 2 2" xfId="3433"/>
    <cellStyle name="20% - 强调文字颜色 4 5 2 2 2 2" xfId="5084"/>
    <cellStyle name="20% - 强调文字颜色 4 5 2 3" xfId="3432"/>
    <cellStyle name="20% - 强调文字颜色 4 5 2_2015财政决算公开" xfId="3434"/>
    <cellStyle name="20% - 强调文字颜色 4 5 3" xfId="641"/>
    <cellStyle name="20% - 强调文字颜色 4 5 3 2" xfId="3435"/>
    <cellStyle name="20% - 强调文字颜色 4 5 4" xfId="3431"/>
    <cellStyle name="20% - 强调文字颜色 4 5 4 3 2" xfId="5085"/>
    <cellStyle name="20% - 强调文字颜色 4 5_2015财政决算公开" xfId="3436"/>
    <cellStyle name="20% - 强调文字颜色 4 6" xfId="571"/>
    <cellStyle name="20% - 强调文字颜色 4 6 2" xfId="643"/>
    <cellStyle name="20% - 强调文字颜色 4 6 2 2" xfId="3438"/>
    <cellStyle name="20% - 强调文字颜色 4 6 2 2 3" xfId="5086"/>
    <cellStyle name="20% - 强调文字颜色 4 6 3" xfId="3437"/>
    <cellStyle name="20% - 强调文字颜色 4 6_2015财政决算公开" xfId="3439"/>
    <cellStyle name="20% - 强调文字颜色 4 7" xfId="644"/>
    <cellStyle name="20% - 强调文字颜色 4 7 2" xfId="3440"/>
    <cellStyle name="20% - 强调文字颜色 4 7 2 2" xfId="5087"/>
    <cellStyle name="20% - 强调文字颜色 4 8" xfId="2416"/>
    <cellStyle name="20% - 强调文字颜色 4 9" xfId="3398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1"/>
    <cellStyle name="20% - 强调文字颜色 5 2 2 2 2 2 3" xfId="5088"/>
    <cellStyle name="20% - 强调文字颜色 5 2 2 2 3" xfId="2427"/>
    <cellStyle name="20% - 强调文字颜色 5 2 2 2 3 3" xfId="5089"/>
    <cellStyle name="20% - 强调文字颜色 5 2 2 2 3 3 2" xfId="5090"/>
    <cellStyle name="20% - 强调文字颜色 5 2 2 2_2015财政决算公开" xfId="3442"/>
    <cellStyle name="20% - 强调文字颜色 5 2 2 3" xfId="650"/>
    <cellStyle name="20% - 强调文字颜色 5 2 2 3 2" xfId="2428"/>
    <cellStyle name="20% - 强调文字颜色 5 2 2 3 2 2" xfId="5091"/>
    <cellStyle name="20% - 强调文字颜色 5 2 2 3 2 3 2" xfId="5092"/>
    <cellStyle name="20% - 强调文字颜色 5 2 2 4" xfId="2426"/>
    <cellStyle name="20% - 强调文字颜色 5 2 2 4 2" xfId="5093"/>
    <cellStyle name="20% - 强调文字颜色 5 2 2_2015财政决算公开" xfId="3443"/>
    <cellStyle name="20% - 强调文字颜色 5 2 3" xfId="651"/>
    <cellStyle name="20% - 强调文字颜色 5 2 3 2" xfId="494"/>
    <cellStyle name="20% - 强调文字颜色 5 2 3 2 2" xfId="3444"/>
    <cellStyle name="20% - 强调文字颜色 5 2 3 2 2 3" xfId="5094"/>
    <cellStyle name="20% - 强调文字颜色 5 2 3 3" xfId="2429"/>
    <cellStyle name="20% - 强调文字颜色 5 2 3 3 3" xfId="5095"/>
    <cellStyle name="20% - 强调文字颜色 5 2 3 3 3 2" xfId="5096"/>
    <cellStyle name="20% - 强调文字颜色 5 2 3_2015财政决算公开" xfId="3445"/>
    <cellStyle name="20% - 强调文字颜色 5 2 4" xfId="652"/>
    <cellStyle name="20% - 强调文字颜色 5 2 4 2" xfId="2430"/>
    <cellStyle name="20% - 强调文字颜色 5 2 4 2 2" xfId="5097"/>
    <cellStyle name="20% - 强调文字颜色 5 2 5" xfId="2425"/>
    <cellStyle name="20% - 强调文字颜色 5 2_2015财政决算公开" xfId="3446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49"/>
    <cellStyle name="20% - 强调文字颜色 5 3 2 2 2 2 3 2" xfId="5098"/>
    <cellStyle name="20% - 强调文字颜色 5 3 2 2 3" xfId="3448"/>
    <cellStyle name="20% - 强调文字颜色 5 3 2 2_2015财政决算公开" xfId="3450"/>
    <cellStyle name="20% - 强调文字颜色 5 3 2 3" xfId="648"/>
    <cellStyle name="20% - 强调文字颜色 5 3 2 3 2" xfId="3451"/>
    <cellStyle name="20% - 强调文字颜色 5 3 2 3 2 2" xfId="5099"/>
    <cellStyle name="20% - 强调文字颜色 5 3 2 3 2 3" xfId="5100"/>
    <cellStyle name="20% - 强调文字颜色 5 3 2 4" xfId="3447"/>
    <cellStyle name="20% - 强调文字颜色 5 3 2 4 2" xfId="5101"/>
    <cellStyle name="20% - 强调文字颜色 5 3 2_2015财政决算公开" xfId="3452"/>
    <cellStyle name="20% - 强调文字颜色 5 3 3" xfId="577"/>
    <cellStyle name="20% - 强调文字颜色 5 3 3 2" xfId="655"/>
    <cellStyle name="20% - 强调文字颜色 5 3 3 2 2" xfId="3454"/>
    <cellStyle name="20% - 强调文字颜色 5 3 3 2 2 3 2" xfId="5102"/>
    <cellStyle name="20% - 强调文字颜色 5 3 3 3" xfId="3453"/>
    <cellStyle name="20% - 强调文字颜色 5 3 3_2015财政决算公开" xfId="3455"/>
    <cellStyle name="20% - 强调文字颜色 5 3 4" xfId="635"/>
    <cellStyle name="20% - 强调文字颜色 5 3 4 2" xfId="3456"/>
    <cellStyle name="20% - 强调文字颜色 5 3 4 2 2" xfId="5103"/>
    <cellStyle name="20% - 强调文字颜色 5 3 5" xfId="2431"/>
    <cellStyle name="20% - 强调文字颜色 5 3_2015财政决算公开" xfId="3457"/>
    <cellStyle name="20% - 强调文字颜色 5 4" xfId="656"/>
    <cellStyle name="20% - 强调文字颜色 5 4 2" xfId="657"/>
    <cellStyle name="20% - 强调文字颜色 5 4 2 2" xfId="573"/>
    <cellStyle name="20% - 强调文字颜色 5 4 2 2 2" xfId="3460"/>
    <cellStyle name="20% - 强调文字颜色 5 4 2 2 2 3 2" xfId="5104"/>
    <cellStyle name="20% - 强调文字颜色 5 4 2 3" xfId="3459"/>
    <cellStyle name="20% - 强调文字颜色 5 4 2_2015财政决算公开" xfId="3461"/>
    <cellStyle name="20% - 强调文字颜色 5 4 3" xfId="658"/>
    <cellStyle name="20% - 强调文字颜色 5 4 3 2" xfId="3462"/>
    <cellStyle name="20% - 强调文字颜色 5 4 4" xfId="3458"/>
    <cellStyle name="20% - 强调文字颜色 5 4 4 2" xfId="5105"/>
    <cellStyle name="20% - 强调文字颜色 5 4 4 3" xfId="5106"/>
    <cellStyle name="20% - 强调文字颜色 5 4_2015财政决算公开" xfId="3463"/>
    <cellStyle name="20% - 强调文字颜色 5 5" xfId="559"/>
    <cellStyle name="20% - 强调文字颜色 5 5 2" xfId="659"/>
    <cellStyle name="20% - 强调文字颜色 5 5 2 2" xfId="660"/>
    <cellStyle name="20% - 强调文字颜色 5 5 2 2 2" xfId="3466"/>
    <cellStyle name="20% - 强调文字颜色 5 5 2 3" xfId="3465"/>
    <cellStyle name="20% - 强调文字颜色 5 5 2_2015财政决算公开" xfId="3467"/>
    <cellStyle name="20% - 强调文字颜色 5 5 3" xfId="661"/>
    <cellStyle name="20% - 强调文字颜色 5 5 3 2" xfId="3468"/>
    <cellStyle name="20% - 强调文字颜色 5 5 4" xfId="3464"/>
    <cellStyle name="20% - 强调文字颜色 5 5_2015财政决算公开" xfId="3469"/>
    <cellStyle name="20% - 强调文字颜色 5 6" xfId="663"/>
    <cellStyle name="20% - 强调文字颜色 5 6 2" xfId="664"/>
    <cellStyle name="20% - 强调文字颜色 5 6 2 2" xfId="3471"/>
    <cellStyle name="20% - 强调文字颜色 5 6 3" xfId="3470"/>
    <cellStyle name="20% - 强调文字颜色 5 6 3 2" xfId="5107"/>
    <cellStyle name="20% - 强调文字颜色 5 6_2015财政决算公开" xfId="3472"/>
    <cellStyle name="20% - 强调文字颜色 5 7" xfId="665"/>
    <cellStyle name="20% - 强调文字颜色 5 7 2" xfId="3473"/>
    <cellStyle name="20% - 强调文字颜色 5 7 2 3" xfId="5108"/>
    <cellStyle name="20% - 强调文字颜色 5 8" xfId="2424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4"/>
    <cellStyle name="20% - 强调文字颜色 6 2 2 2 3" xfId="2435"/>
    <cellStyle name="20% - 强调文字颜色 6 2 2 2 3 2" xfId="5109"/>
    <cellStyle name="20% - 强调文字颜色 6 2 2 2_2015财政决算公开" xfId="3475"/>
    <cellStyle name="20% - 强调文字颜色 6 2 2 3" xfId="524"/>
    <cellStyle name="20% - 强调文字颜色 6 2 2 3 2" xfId="2436"/>
    <cellStyle name="20% - 强调文字颜色 6 2 2 3 2 2" xfId="5110"/>
    <cellStyle name="20% - 强调文字颜色 6 2 2 4" xfId="2434"/>
    <cellStyle name="20% - 强调文字颜色 6 2 2 4 2" xfId="5111"/>
    <cellStyle name="20% - 强调文字颜色 6 2 2 4 3" xfId="5112"/>
    <cellStyle name="20% - 强调文字颜色 6 2 2 4 3 2" xfId="5113"/>
    <cellStyle name="20% - 强调文字颜色 6 2 2_2015财政决算公开" xfId="3476"/>
    <cellStyle name="20% - 强调文字颜色 6 2 3" xfId="527"/>
    <cellStyle name="20% - 强调文字颜色 6 2 3 2" xfId="529"/>
    <cellStyle name="20% - 强调文字颜色 6 2 3 2 2" xfId="3477"/>
    <cellStyle name="20% - 强调文字颜色 6 2 3 2 2 3" xfId="5114"/>
    <cellStyle name="20% - 强调文字颜色 6 2 3 3" xfId="2437"/>
    <cellStyle name="20% - 强调文字颜色 6 2 3_2015财政决算公开" xfId="3478"/>
    <cellStyle name="20% - 强调文字颜色 6 2 4" xfId="532"/>
    <cellStyle name="20% - 强调文字颜色 6 2 4 2" xfId="2438"/>
    <cellStyle name="20% - 强调文字颜色 6 2 5" xfId="2433"/>
    <cellStyle name="20% - 强调文字颜色 6 2 5 3 2" xfId="5115"/>
    <cellStyle name="20% - 强调文字颜色 6 2_2015财政决算公开" xfId="3479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2"/>
    <cellStyle name="20% - 强调文字颜色 6 3 2 2 3" xfId="3481"/>
    <cellStyle name="20% - 强调文字颜色 6 3 2 2_2015财政决算公开" xfId="3483"/>
    <cellStyle name="20% - 强调文字颜色 6 3 2 3" xfId="7"/>
    <cellStyle name="20% - 强调文字颜色 6 3 2 3 2" xfId="3484"/>
    <cellStyle name="20% - 强调文字颜色 6 3 2 3 2 3" xfId="5116"/>
    <cellStyle name="20% - 强调文字颜色 6 3 2 4" xfId="3480"/>
    <cellStyle name="20% - 强调文字颜色 6 3 2_2015财政决算公开" xfId="3485"/>
    <cellStyle name="20% - 强调文字颜色 6 3 3" xfId="672"/>
    <cellStyle name="20% - 强调文字颜色 6 3 3 2" xfId="109"/>
    <cellStyle name="20% - 强调文字颜色 6 3 3 2 2" xfId="3487"/>
    <cellStyle name="20% - 强调文字颜色 6 3 3 3" xfId="3486"/>
    <cellStyle name="20% - 强调文字颜色 6 3 3 3 2" xfId="5117"/>
    <cellStyle name="20% - 强调文字颜色 6 3 3 3 3 2" xfId="5118"/>
    <cellStyle name="20% - 强调文字颜色 6 3 3_2015财政决算公开" xfId="3488"/>
    <cellStyle name="20% - 强调文字颜色 6 3 4" xfId="640"/>
    <cellStyle name="20% - 强调文字颜色 6 3 4 2" xfId="3489"/>
    <cellStyle name="20% - 强调文字颜色 6 3 5" xfId="2439"/>
    <cellStyle name="20% - 强调文字颜色 6 3 5 3 2" xfId="5119"/>
    <cellStyle name="20% - 强调文字颜色 6 3_2015财政决算公开" xfId="3490"/>
    <cellStyle name="20% - 强调文字颜色 6 4" xfId="673"/>
    <cellStyle name="20% - 强调文字颜色 6 4 2" xfId="675"/>
    <cellStyle name="20% - 强调文字颜色 6 4 2 2" xfId="185"/>
    <cellStyle name="20% - 强调文字颜色 6 4 2 2 2" xfId="3493"/>
    <cellStyle name="20% - 强调文字颜色 6 4 2 2 2 3 2" xfId="5120"/>
    <cellStyle name="20% - 强调文字颜色 6 4 2 3" xfId="3492"/>
    <cellStyle name="20% - 强调文字颜色 6 4 2_2015财政决算公开" xfId="3494"/>
    <cellStyle name="20% - 强调文字颜色 6 4 3" xfId="676"/>
    <cellStyle name="20% - 强调文字颜色 6 4 3 2" xfId="3495"/>
    <cellStyle name="20% - 强调文字颜色 6 4 3 2 2" xfId="5121"/>
    <cellStyle name="20% - 强调文字颜色 6 4 4" xfId="3491"/>
    <cellStyle name="20% - 强调文字颜色 6 4 4 2" xfId="5122"/>
    <cellStyle name="20% - 强调文字颜色 6 4_2015财政决算公开" xfId="3496"/>
    <cellStyle name="20% - 强调文字颜色 6 5" xfId="677"/>
    <cellStyle name="20% - 强调文字颜色 6 5 2" xfId="679"/>
    <cellStyle name="20% - 强调文字颜色 6 5 2 2" xfId="680"/>
    <cellStyle name="20% - 强调文字颜色 6 5 2 2 2" xfId="3499"/>
    <cellStyle name="20% - 强调文字颜色 6 5 2 2 2 2" xfId="5123"/>
    <cellStyle name="20% - 强调文字颜色 6 5 2 2 2 3" xfId="5124"/>
    <cellStyle name="20% - 强调文字颜色 6 5 2 3" xfId="3498"/>
    <cellStyle name="20% - 强调文字颜色 6 5 2 3 2" xfId="5125"/>
    <cellStyle name="20% - 强调文字颜色 6 5 2 3 3" xfId="5126"/>
    <cellStyle name="20% - 强调文字颜色 6 5 2_2015财政决算公开" xfId="3500"/>
    <cellStyle name="20% - 强调文字颜色 6 5 3" xfId="681"/>
    <cellStyle name="20% - 强调文字颜色 6 5 3 2" xfId="3501"/>
    <cellStyle name="20% - 强调文字颜色 6 5 3 2 2" xfId="5127"/>
    <cellStyle name="20% - 强调文字颜色 6 5 4" xfId="3497"/>
    <cellStyle name="20% - 强调文字颜色 6 5 4 3 2" xfId="5128"/>
    <cellStyle name="20% - 强调文字颜色 6 5_2015财政决算公开" xfId="3502"/>
    <cellStyle name="20% - 强调文字颜色 6 6" xfId="682"/>
    <cellStyle name="20% - 强调文字颜色 6 6 2" xfId="683"/>
    <cellStyle name="20% - 强调文字颜色 6 6 2 2" xfId="3504"/>
    <cellStyle name="20% - 强调文字颜色 6 6 2 2 2" xfId="5129"/>
    <cellStyle name="20% - 强调文字颜色 6 6 3" xfId="3503"/>
    <cellStyle name="20% - 强调文字颜色 6 6_2015财政决算公开" xfId="3505"/>
    <cellStyle name="20% - 强调文字颜色 6 7" xfId="685"/>
    <cellStyle name="20% - 强调文字颜色 6 7 2" xfId="3506"/>
    <cellStyle name="20% - 强调文字颜色 6 8" xfId="2432"/>
    <cellStyle name="20% - 着色 1" xfId="2719"/>
    <cellStyle name="20% - 着色 1 2" xfId="2803"/>
    <cellStyle name="20% - 着色 2" xfId="2714"/>
    <cellStyle name="20% - 着色 2 2" xfId="2807"/>
    <cellStyle name="20% - 着色 3" xfId="2716"/>
    <cellStyle name="20% - 着色 3 2" xfId="2804"/>
    <cellStyle name="20% - 着色 4" xfId="2713"/>
    <cellStyle name="20% - 着色 4 2" xfId="2808"/>
    <cellStyle name="20% - 着色 5" xfId="2712"/>
    <cellStyle name="20% - 着色 5 2" xfId="2809"/>
    <cellStyle name="20% - 着色 6" xfId="2710"/>
    <cellStyle name="20% - 着色 6 2" xfId="2811"/>
    <cellStyle name="40% - 强调文字颜色 1" xfId="686"/>
    <cellStyle name="40% - 强调文字颜色 1 10 2 2" xfId="5130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09"/>
    <cellStyle name="40% - 强调文字颜色 1 2 2 2 2 2 3 2" xfId="5131"/>
    <cellStyle name="40% - 强调文字颜色 1 2 2 2 3" xfId="2443"/>
    <cellStyle name="40% - 强调文字颜色 1 2 2 2 3 2" xfId="5132"/>
    <cellStyle name="40% - 强调文字颜色 1 2 2 2_2015财政决算公开" xfId="3510"/>
    <cellStyle name="40% - 强调文字颜色 1 2 2 3" xfId="693"/>
    <cellStyle name="40% - 强调文字颜色 1 2 2 3 2" xfId="2444"/>
    <cellStyle name="40% - 强调文字颜色 1 2 2 3 2 2" xfId="5133"/>
    <cellStyle name="40% - 强调文字颜色 1 2 2 4" xfId="2442"/>
    <cellStyle name="40% - 强调文字颜色 1 2 2_2015财政决算公开" xfId="3511"/>
    <cellStyle name="40% - 强调文字颜色 1 2 3" xfId="695"/>
    <cellStyle name="40% - 强调文字颜色 1 2 3 2" xfId="696"/>
    <cellStyle name="40% - 强调文字颜色 1 2 3 2 2" xfId="697"/>
    <cellStyle name="40% - 强调文字颜色 1 2 3 2 2 2" xfId="3514"/>
    <cellStyle name="40% - 强调文字颜色 1 2 3 2 2 2 2" xfId="5134"/>
    <cellStyle name="40% - 强调文字颜色 1 2 3 2 2 2 3" xfId="5135"/>
    <cellStyle name="40% - 强调文字颜色 1 2 3 2 2 2 3 2" xfId="5136"/>
    <cellStyle name="40% - 强调文字颜色 1 2 3 2 3" xfId="3513"/>
    <cellStyle name="40% - 强调文字颜色 1 2 3 2 3 2" xfId="5137"/>
    <cellStyle name="40% - 强调文字颜色 1 2 3 2 3 3" xfId="5138"/>
    <cellStyle name="40% - 强调文字颜色 1 2 3 2_2015财政决算公开" xfId="3515"/>
    <cellStyle name="40% - 强调文字颜色 1 2 3 3" xfId="698"/>
    <cellStyle name="40% - 强调文字颜色 1 2 3 3 2" xfId="3516"/>
    <cellStyle name="40% - 强调文字颜色 1 2 3 3 2 2" xfId="5139"/>
    <cellStyle name="40% - 强调文字颜色 1 2 3 3 2 3 2" xfId="5140"/>
    <cellStyle name="40% - 强调文字颜色 1 2 3 4" xfId="2445"/>
    <cellStyle name="40% - 强调文字颜色 1 2 3 4 2" xfId="5141"/>
    <cellStyle name="40% - 强调文字颜色 1 2 3 4 3 2" xfId="5142"/>
    <cellStyle name="40% - 强调文字颜色 1 2 3 5" xfId="3512"/>
    <cellStyle name="40% - 强调文字颜色 1 2 3 5 2" xfId="5143"/>
    <cellStyle name="40% - 强调文字颜色 1 2 3_2015财政决算公开" xfId="3517"/>
    <cellStyle name="40% - 强调文字颜色 1 2 4" xfId="699"/>
    <cellStyle name="40% - 强调文字颜色 1 2 4 2" xfId="700"/>
    <cellStyle name="40% - 强调文字颜色 1 2 4 2 2" xfId="3519"/>
    <cellStyle name="40% - 强调文字颜色 1 2 4 3" xfId="2446"/>
    <cellStyle name="40% - 强调文字颜色 1 2 4 4" xfId="3518"/>
    <cellStyle name="40% - 强调文字颜色 1 2 4 4 3" xfId="5144"/>
    <cellStyle name="40% - 强调文字颜色 1 2 4_2015财政决算公开" xfId="3520"/>
    <cellStyle name="40% - 强调文字颜色 1 2 5" xfId="701"/>
    <cellStyle name="40% - 强调文字颜色 1 2 5 2" xfId="3521"/>
    <cellStyle name="40% - 强调文字颜色 1 2 6" xfId="2441"/>
    <cellStyle name="40% - 强调文字颜色 1 2 6 2" xfId="5145"/>
    <cellStyle name="40% - 强调文字颜色 1 2 6 3" xfId="5146"/>
    <cellStyle name="40% - 强调文字颜色 1 2 7" xfId="3508"/>
    <cellStyle name="40% - 强调文字颜色 1 2 7 2" xfId="5147"/>
    <cellStyle name="40% - 强调文字颜色 1 2 8 2" xfId="5148"/>
    <cellStyle name="40% - 强调文字颜色 1 2 9 2" xfId="5149"/>
    <cellStyle name="40% - 强调文字颜色 1 2 9 2 2" xfId="5150"/>
    <cellStyle name="40% - 强调文字颜色 1 2_2015财政决算公开" xfId="3522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5"/>
    <cellStyle name="40% - 强调文字颜色 1 3 2 2 3" xfId="3524"/>
    <cellStyle name="40% - 强调文字颜色 1 3 2 2 3 3" xfId="5151"/>
    <cellStyle name="40% - 强调文字颜色 1 3 2 2_2015财政决算公开" xfId="3526"/>
    <cellStyle name="40% - 强调文字颜色 1 3 2 3" xfId="710"/>
    <cellStyle name="40% - 强调文字颜色 1 3 2 3 2" xfId="3527"/>
    <cellStyle name="40% - 强调文字颜色 1 3 2 3 2 2" xfId="5152"/>
    <cellStyle name="40% - 强调文字颜色 1 3 2 3 2 3 2" xfId="5153"/>
    <cellStyle name="40% - 强调文字颜色 1 3 2 4" xfId="3523"/>
    <cellStyle name="40% - 强调文字颜色 1 3 2 4 3 2" xfId="5154"/>
    <cellStyle name="40% - 强调文字颜色 1 3 2_2015财政决算公开" xfId="3528"/>
    <cellStyle name="40% - 强调文字颜色 1 3 3" xfId="712"/>
    <cellStyle name="40% - 强调文字颜色 1 3 3 2" xfId="713"/>
    <cellStyle name="40% - 强调文字颜色 1 3 3 2 2" xfId="3530"/>
    <cellStyle name="40% - 强调文字颜色 1 3 3 2 2 2" xfId="5155"/>
    <cellStyle name="40% - 强调文字颜色 1 3 3 2 2 3" xfId="5156"/>
    <cellStyle name="40% - 强调文字颜色 1 3 3 3" xfId="3529"/>
    <cellStyle name="40% - 强调文字颜色 1 3 3 3 3" xfId="5157"/>
    <cellStyle name="40% - 强调文字颜色 1 3 3_2015财政决算公开" xfId="3531"/>
    <cellStyle name="40% - 强调文字颜色 1 3 4" xfId="714"/>
    <cellStyle name="40% - 强调文字颜色 1 3 4 2" xfId="3532"/>
    <cellStyle name="40% - 强调文字颜色 1 3 5" xfId="2447"/>
    <cellStyle name="40% - 强调文字颜色 1 3 5 3" xfId="5158"/>
    <cellStyle name="40% - 强调文字颜色 1 3 5 3 2" xfId="5159"/>
    <cellStyle name="40% - 强调文字颜色 1 3_2015财政决算公开" xfId="3533"/>
    <cellStyle name="40% - 强调文字颜色 1 4" xfId="716"/>
    <cellStyle name="40% - 强调文字颜色 1 4 2" xfId="718"/>
    <cellStyle name="40% - 强调文字颜色 1 4 2 2" xfId="719"/>
    <cellStyle name="40% - 强调文字颜色 1 4 2 2 2" xfId="3536"/>
    <cellStyle name="40% - 强调文字颜色 1 4 2 2 2 3 2" xfId="5160"/>
    <cellStyle name="40% - 强调文字颜色 1 4 2 3" xfId="3535"/>
    <cellStyle name="40% - 强调文字颜色 1 4 2 3 2" xfId="5161"/>
    <cellStyle name="40% - 强调文字颜色 1 4 2_2015财政决算公开" xfId="3537"/>
    <cellStyle name="40% - 强调文字颜色 1 4 3" xfId="720"/>
    <cellStyle name="40% - 强调文字颜色 1 4 3 2" xfId="3538"/>
    <cellStyle name="40% - 强调文字颜色 1 4 3 2 3" xfId="5162"/>
    <cellStyle name="40% - 强调文字颜色 1 4 3 2 3 2" xfId="5163"/>
    <cellStyle name="40% - 强调文字颜色 1 4 4" xfId="3534"/>
    <cellStyle name="40% - 强调文字颜色 1 4_2015财政决算公开" xfId="3539"/>
    <cellStyle name="40% - 强调文字颜色 1 5" xfId="723"/>
    <cellStyle name="40% - 强调文字颜色 1 5 2" xfId="724"/>
    <cellStyle name="40% - 强调文字颜色 1 5 2 2" xfId="725"/>
    <cellStyle name="40% - 强调文字颜色 1 5 2 2 2" xfId="3542"/>
    <cellStyle name="40% - 强调文字颜色 1 5 2 2 2 2" xfId="5164"/>
    <cellStyle name="40% - 强调文字颜色 1 5 2 2 2 3" xfId="5165"/>
    <cellStyle name="40% - 强调文字颜色 1 5 2 3" xfId="3541"/>
    <cellStyle name="40% - 强调文字颜色 1 5 2 3 2" xfId="5166"/>
    <cellStyle name="40% - 强调文字颜色 1 5 2 3 3 2" xfId="5167"/>
    <cellStyle name="40% - 强调文字颜色 1 5 2_2015财政决算公开" xfId="3543"/>
    <cellStyle name="40% - 强调文字颜色 1 5 3" xfId="726"/>
    <cellStyle name="40% - 强调文字颜色 1 5 3 2" xfId="3544"/>
    <cellStyle name="40% - 强调文字颜色 1 5 4" xfId="3540"/>
    <cellStyle name="40% - 强调文字颜色 1 5_2015财政决算公开" xfId="3545"/>
    <cellStyle name="40% - 强调文字颜色 1 6" xfId="728"/>
    <cellStyle name="40% - 强调文字颜色 1 6 2" xfId="729"/>
    <cellStyle name="40% - 强调文字颜色 1 6 2 2" xfId="3547"/>
    <cellStyle name="40% - 强调文字颜色 1 6 3" xfId="3546"/>
    <cellStyle name="40% - 强调文字颜色 1 6 3 3" xfId="5168"/>
    <cellStyle name="40% - 强调文字颜色 1 6 3 3 2" xfId="5169"/>
    <cellStyle name="40% - 强调文字颜色 1 6_2015财政决算公开" xfId="3548"/>
    <cellStyle name="40% - 强调文字颜色 1 7" xfId="730"/>
    <cellStyle name="40% - 强调文字颜色 1 7 2" xfId="3549"/>
    <cellStyle name="40% - 强调文字颜色 1 7 2 3 2" xfId="5170"/>
    <cellStyle name="40% - 强调文字颜色 1 8" xfId="2440"/>
    <cellStyle name="40% - 强调文字颜色 1 8 2" xfId="5171"/>
    <cellStyle name="40% - 强调文字颜色 1 8 3" xfId="5172"/>
    <cellStyle name="40% - 强调文字颜色 1 9" xfId="3507"/>
    <cellStyle name="40% - 强调文字颜色 1 9 3 2" xfId="5173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0"/>
    <cellStyle name="40% - 强调文字颜色 2 2 2 2 2 2 2" xfId="5174"/>
    <cellStyle name="40% - 强调文字颜色 2 2 2 2 2 2 3" xfId="5175"/>
    <cellStyle name="40% - 强调文字颜色 2 2 2 2 3" xfId="2451"/>
    <cellStyle name="40% - 强调文字颜色 2 2 2 2 3 3 2" xfId="5176"/>
    <cellStyle name="40% - 强调文字颜色 2 2 2 2_2015财政决算公开" xfId="3551"/>
    <cellStyle name="40% - 强调文字颜色 2 2 2 3" xfId="740"/>
    <cellStyle name="40% - 强调文字颜色 2 2 2 3 2" xfId="2452"/>
    <cellStyle name="40% - 强调文字颜色 2 2 2 4" xfId="2450"/>
    <cellStyle name="40% - 强调文字颜色 2 2 2 4 2" xfId="5177"/>
    <cellStyle name="40% - 强调文字颜色 2 2 2_2015财政决算公开" xfId="3552"/>
    <cellStyle name="40% - 强调文字颜色 2 2 3" xfId="742"/>
    <cellStyle name="40% - 强调文字颜色 2 2 3 2" xfId="743"/>
    <cellStyle name="40% - 强调文字颜色 2 2 3 2 2" xfId="3553"/>
    <cellStyle name="40% - 强调文字颜色 2 2 3 2 2 3 2" xfId="5178"/>
    <cellStyle name="40% - 强调文字颜色 2 2 3 3" xfId="2453"/>
    <cellStyle name="40% - 强调文字颜色 2 2 3_2015财政决算公开" xfId="3554"/>
    <cellStyle name="40% - 强调文字颜色 2 2 4" xfId="744"/>
    <cellStyle name="40% - 强调文字颜色 2 2 4 2" xfId="2454"/>
    <cellStyle name="40% - 强调文字颜色 2 2 4 2 3" xfId="5179"/>
    <cellStyle name="40% - 强调文字颜色 2 2 4 2 3 2" xfId="5180"/>
    <cellStyle name="40% - 强调文字颜色 2 2 5" xfId="2449"/>
    <cellStyle name="40% - 强调文字颜色 2 2_2015财政决算公开" xfId="3555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8"/>
    <cellStyle name="40% - 强调文字颜色 2 3 2 2 3" xfId="3557"/>
    <cellStyle name="40% - 强调文字颜色 2 3 2 2 3 2" xfId="5181"/>
    <cellStyle name="40% - 强调文字颜色 2 3 2 2_2015财政决算公开" xfId="3559"/>
    <cellStyle name="40% - 强调文字颜色 2 3 2 3" xfId="751"/>
    <cellStyle name="40% - 强调文字颜色 2 3 2 3 2" xfId="3560"/>
    <cellStyle name="40% - 强调文字颜色 2 3 2 3 2 3" xfId="5182"/>
    <cellStyle name="40% - 强调文字颜色 2 3 2 3 2 3 2" xfId="5183"/>
    <cellStyle name="40% - 强调文字颜色 2 3 2 4" xfId="3556"/>
    <cellStyle name="40% - 强调文字颜色 2 3 2 4 2" xfId="5184"/>
    <cellStyle name="40% - 强调文字颜色 2 3 2 4 3 2" xfId="5185"/>
    <cellStyle name="40% - 强调文字颜色 2 3 2_2015财政决算公开" xfId="3561"/>
    <cellStyle name="40% - 强调文字颜色 2 3 3" xfId="752"/>
    <cellStyle name="40% - 强调文字颜色 2 3 3 2" xfId="753"/>
    <cellStyle name="40% - 强调文字颜色 2 3 3 2 2" xfId="3563"/>
    <cellStyle name="40% - 强调文字颜色 2 3 3 2 2 2" xfId="5186"/>
    <cellStyle name="40% - 强调文字颜色 2 3 3 3" xfId="3562"/>
    <cellStyle name="40% - 强调文字颜色 2 3 3 3 2" xfId="5187"/>
    <cellStyle name="40% - 强调文字颜色 2 3 3 3 3 2" xfId="5188"/>
    <cellStyle name="40% - 强调文字颜色 2 3 3_2015财政决算公开" xfId="3564"/>
    <cellStyle name="40% - 强调文字颜色 2 3 4" xfId="754"/>
    <cellStyle name="40% - 强调文字颜色 2 3 4 2" xfId="3565"/>
    <cellStyle name="40% - 强调文字颜色 2 3 5" xfId="2455"/>
    <cellStyle name="40% - 强调文字颜色 2 3_2015财政决算公开" xfId="3566"/>
    <cellStyle name="40% - 强调文字颜色 2 4" xfId="755"/>
    <cellStyle name="40% - 强调文字颜色 2 4 2" xfId="756"/>
    <cellStyle name="40% - 强调文字颜色 2 4 2 2" xfId="757"/>
    <cellStyle name="40% - 强调文字颜色 2 4 2 2 2" xfId="3569"/>
    <cellStyle name="40% - 强调文字颜色 2 4 2 2 2 3" xfId="5189"/>
    <cellStyle name="40% - 强调文字颜色 2 4 2 2 2 3 2" xfId="5190"/>
    <cellStyle name="40% - 强调文字颜色 2 4 2 3" xfId="3568"/>
    <cellStyle name="40% - 强调文字颜色 2 4 2_2015财政决算公开" xfId="3570"/>
    <cellStyle name="40% - 强调文字颜色 2 4 3" xfId="758"/>
    <cellStyle name="40% - 强调文字颜色 2 4 3 2" xfId="3571"/>
    <cellStyle name="40% - 强调文字颜色 2 4 4" xfId="3567"/>
    <cellStyle name="40% - 强调文字颜色 2 4_2015财政决算公开" xfId="3572"/>
    <cellStyle name="40% - 强调文字颜色 2 5" xfId="760"/>
    <cellStyle name="40% - 强调文字颜色 2 5 2" xfId="761"/>
    <cellStyle name="40% - 强调文字颜色 2 5 2 2" xfId="762"/>
    <cellStyle name="40% - 强调文字颜色 2 5 2 2 2" xfId="3575"/>
    <cellStyle name="40% - 强调文字颜色 2 5 2 2 2 2" xfId="5191"/>
    <cellStyle name="40% - 强调文字颜色 2 5 2 3" xfId="3574"/>
    <cellStyle name="40% - 强调文字颜色 2 5 2 3 3 2" xfId="5192"/>
    <cellStyle name="40% - 强调文字颜色 2 5 2_2015财政决算公开" xfId="3576"/>
    <cellStyle name="40% - 强调文字颜色 2 5 3" xfId="763"/>
    <cellStyle name="40% - 强调文字颜色 2 5 3 2" xfId="3577"/>
    <cellStyle name="40% - 强调文字颜色 2 5 3 2 3 2" xfId="5193"/>
    <cellStyle name="40% - 强调文字颜色 2 5 4" xfId="3573"/>
    <cellStyle name="40% - 强调文字颜色 2 5_2015财政决算公开" xfId="3578"/>
    <cellStyle name="40% - 强调文字颜色 2 6" xfId="765"/>
    <cellStyle name="40% - 强调文字颜色 2 6 2" xfId="766"/>
    <cellStyle name="40% - 强调文字颜色 2 6 2 2" xfId="3580"/>
    <cellStyle name="40% - 强调文字颜色 2 6 2 2 3" xfId="5194"/>
    <cellStyle name="40% - 强调文字颜色 2 6 3" xfId="3579"/>
    <cellStyle name="40% - 强调文字颜色 2 6 3 3" xfId="5195"/>
    <cellStyle name="40% - 强调文字颜色 2 6_2015财政决算公开" xfId="3581"/>
    <cellStyle name="40% - 强调文字颜色 2 7" xfId="311"/>
    <cellStyle name="40% - 强调文字颜色 2 7 2" xfId="3582"/>
    <cellStyle name="40% - 强调文字颜色 2 8" xfId="2448"/>
    <cellStyle name="40% - 强调文字颜色 2 8 3" xfId="5196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5"/>
    <cellStyle name="40% - 强调文字颜色 3 2 2 2 2 2 3" xfId="5197"/>
    <cellStyle name="40% - 强调文字颜色 3 2 2 2 3" xfId="2459"/>
    <cellStyle name="40% - 强调文字颜色 3 2 2 2 3 2" xfId="5198"/>
    <cellStyle name="40% - 强调文字颜色 3 2 2 2_2015财政决算公开" xfId="3586"/>
    <cellStyle name="40% - 强调文字颜色 3 2 2 3" xfId="775"/>
    <cellStyle name="40% - 强调文字颜色 3 2 2 3 2" xfId="2460"/>
    <cellStyle name="40% - 强调文字颜色 3 2 2 3 2 3 2" xfId="5199"/>
    <cellStyle name="40% - 强调文字颜色 3 2 2 4" xfId="2458"/>
    <cellStyle name="40% - 强调文字颜色 3 2 2 4 2" xfId="5200"/>
    <cellStyle name="40% - 强调文字颜色 3 2 2 4 3" xfId="5201"/>
    <cellStyle name="40% - 强调文字颜色 3 2 2_2015财政决算公开" xfId="3587"/>
    <cellStyle name="40% - 强调文字颜色 3 2 3" xfId="776"/>
    <cellStyle name="40% - 强调文字颜色 3 2 3 2" xfId="777"/>
    <cellStyle name="40% - 强调文字颜色 3 2 3 2 2" xfId="778"/>
    <cellStyle name="40% - 强调文字颜色 3 2 3 2 2 2" xfId="3590"/>
    <cellStyle name="40% - 强调文字颜色 3 2 3 2 3" xfId="3589"/>
    <cellStyle name="40% - 强调文字颜色 3 2 3 2 3 3 2" xfId="5202"/>
    <cellStyle name="40% - 强调文字颜色 3 2 3 2_2015财政决算公开" xfId="3591"/>
    <cellStyle name="40% - 强调文字颜色 3 2 3 3" xfId="779"/>
    <cellStyle name="40% - 强调文字颜色 3 2 3 3 2" xfId="3592"/>
    <cellStyle name="40% - 强调文字颜色 3 2 3 3 2 3" xfId="5203"/>
    <cellStyle name="40% - 强调文字颜色 3 2 3 4" xfId="2461"/>
    <cellStyle name="40% - 强调文字颜色 3 2 3 5" xfId="3588"/>
    <cellStyle name="40% - 强调文字颜色 3 2 3 5 3 2" xfId="5204"/>
    <cellStyle name="40% - 强调文字颜色 3 2 3_2015财政决算公开" xfId="3593"/>
    <cellStyle name="40% - 强调文字颜色 3 2 4" xfId="780"/>
    <cellStyle name="40% - 强调文字颜色 3 2 4 2" xfId="781"/>
    <cellStyle name="40% - 强调文字颜色 3 2 4 2 2" xfId="3595"/>
    <cellStyle name="40% - 强调文字颜色 3 2 4 2 2 3" xfId="5205"/>
    <cellStyle name="40% - 强调文字颜色 3 2 4 3" xfId="2462"/>
    <cellStyle name="40% - 强调文字颜色 3 2 4 3 3 2" xfId="5206"/>
    <cellStyle name="40% - 强调文字颜色 3 2 4 4" xfId="3594"/>
    <cellStyle name="40% - 强调文字颜色 3 2 4 4 3 2" xfId="5207"/>
    <cellStyle name="40% - 强调文字颜色 3 2 4_2015财政决算公开" xfId="3596"/>
    <cellStyle name="40% - 强调文字颜色 3 2 5" xfId="782"/>
    <cellStyle name="40% - 强调文字颜色 3 2 5 2" xfId="3597"/>
    <cellStyle name="40% - 强调文字颜色 3 2 6" xfId="2457"/>
    <cellStyle name="40% - 强调文字颜色 3 2 6 2" xfId="5208"/>
    <cellStyle name="40% - 强调文字颜色 3 2 7" xfId="3584"/>
    <cellStyle name="40% - 强调文字颜色 3 2 7 3 2" xfId="5209"/>
    <cellStyle name="40% - 强调文字颜色 3 2_2015财政决算公开" xfId="3598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1"/>
    <cellStyle name="40% - 强调文字颜色 3 3 2 2 3" xfId="3600"/>
    <cellStyle name="40% - 强调文字颜色 3 3 2 2 3 3" xfId="5210"/>
    <cellStyle name="40% - 强调文字颜色 3 3 2 2_2015财政决算公开" xfId="3602"/>
    <cellStyle name="40% - 强调文字颜色 3 3 2 3" xfId="792"/>
    <cellStyle name="40% - 强调文字颜色 3 3 2 3 2" xfId="3603"/>
    <cellStyle name="40% - 强调文字颜色 3 3 2 3 2 2" xfId="5211"/>
    <cellStyle name="40% - 强调文字颜色 3 3 2 3 2 3" xfId="5212"/>
    <cellStyle name="40% - 强调文字颜色 3 3 2 4" xfId="3599"/>
    <cellStyle name="40% - 强调文字颜色 3 3 2 4 3" xfId="5213"/>
    <cellStyle name="40% - 强调文字颜色 3 3 2_2015财政决算公开" xfId="3604"/>
    <cellStyle name="40% - 强调文字颜色 3 3 3" xfId="795"/>
    <cellStyle name="40% - 强调文字颜色 3 3 3 2" xfId="768"/>
    <cellStyle name="40% - 强调文字颜色 3 3 3 2 2" xfId="3606"/>
    <cellStyle name="40% - 强调文字颜色 3 3 3 2 2 2" xfId="5214"/>
    <cellStyle name="40% - 强调文字颜色 3 3 3 3" xfId="3605"/>
    <cellStyle name="40% - 强调文字颜色 3 3 3 3 2" xfId="5215"/>
    <cellStyle name="40% - 强调文字颜色 3 3 3_2015财政决算公开" xfId="3607"/>
    <cellStyle name="40% - 强调文字颜色 3 3 4" xfId="798"/>
    <cellStyle name="40% - 强调文字颜色 3 3 4 2" xfId="3608"/>
    <cellStyle name="40% - 强调文字颜色 3 3 4 2 2" xfId="5216"/>
    <cellStyle name="40% - 强调文字颜色 3 3 5" xfId="2463"/>
    <cellStyle name="40% - 强调文字颜色 3 3 5 3" xfId="5217"/>
    <cellStyle name="40% - 强调文字颜色 3 3 5 3 2" xfId="5218"/>
    <cellStyle name="40% - 强调文字颜色 3 3_2015财政决算公开" xfId="3609"/>
    <cellStyle name="40% - 强调文字颜色 3 4" xfId="799"/>
    <cellStyle name="40% - 强调文字颜色 3 4 2" xfId="800"/>
    <cellStyle name="40% - 强调文字颜色 3 4 2 2" xfId="684"/>
    <cellStyle name="40% - 强调文字颜色 3 4 2 2 2" xfId="3612"/>
    <cellStyle name="40% - 强调文字颜色 3 4 2 2 2 3" xfId="5219"/>
    <cellStyle name="40% - 强调文字颜色 3 4 2 3" xfId="3611"/>
    <cellStyle name="40% - 强调文字颜色 3 4 2 3 2" xfId="5220"/>
    <cellStyle name="40% - 强调文字颜色 3 4 2_2015财政决算公开" xfId="3613"/>
    <cellStyle name="40% - 强调文字颜色 3 4 3" xfId="801"/>
    <cellStyle name="40% - 强调文字颜色 3 4 3 2" xfId="3614"/>
    <cellStyle name="40% - 强调文字颜色 3 4 4" xfId="3610"/>
    <cellStyle name="40% - 强调文字颜色 3 4_2015财政决算公开" xfId="3615"/>
    <cellStyle name="40% - 强调文字颜色 3 5" xfId="802"/>
    <cellStyle name="40% - 强调文字颜色 3 5 2" xfId="803"/>
    <cellStyle name="40% - 强调文字颜色 3 5 2 2" xfId="804"/>
    <cellStyle name="40% - 强调文字颜色 3 5 2 2 2" xfId="3618"/>
    <cellStyle name="40% - 强调文字颜色 3 5 2 2 2 2" xfId="5221"/>
    <cellStyle name="40% - 强调文字颜色 3 5 2 2 2 3" xfId="5222"/>
    <cellStyle name="40% - 强调文字颜色 3 5 2 2 2 3 2" xfId="5223"/>
    <cellStyle name="40% - 强调文字颜色 3 5 2 3" xfId="3617"/>
    <cellStyle name="40% - 强调文字颜色 3 5 2_2015财政决算公开" xfId="3619"/>
    <cellStyle name="40% - 强调文字颜色 3 5 3" xfId="805"/>
    <cellStyle name="40% - 强调文字颜色 3 5 3 2" xfId="3620"/>
    <cellStyle name="40% - 强调文字颜色 3 5 3 2 3" xfId="5224"/>
    <cellStyle name="40% - 强调文字颜色 3 5 3 2 3 2" xfId="5225"/>
    <cellStyle name="40% - 强调文字颜色 3 5 4" xfId="3616"/>
    <cellStyle name="40% - 强调文字颜色 3 5 4 3" xfId="5226"/>
    <cellStyle name="40% - 强调文字颜色 3 5_2015财政决算公开" xfId="3621"/>
    <cellStyle name="40% - 强调文字颜色 3 6" xfId="806"/>
    <cellStyle name="40% - 强调文字颜色 3 6 2" xfId="807"/>
    <cellStyle name="40% - 强调文字颜色 3 6 2 2" xfId="3623"/>
    <cellStyle name="40% - 强调文字颜色 3 6 3" xfId="3622"/>
    <cellStyle name="40% - 强调文字颜色 3 6 3 3 2" xfId="5227"/>
    <cellStyle name="40% - 强调文字颜色 3 6_2015财政决算公开" xfId="3624"/>
    <cellStyle name="40% - 强调文字颜色 3 7" xfId="493"/>
    <cellStyle name="40% - 强调文字颜色 3 7 2" xfId="3625"/>
    <cellStyle name="40% - 强调文字颜色 3 7 2 3" xfId="5228"/>
    <cellStyle name="40% - 强调文字颜色 3 8" xfId="2456"/>
    <cellStyle name="40% - 强调文字颜色 3 8 3" xfId="5229"/>
    <cellStyle name="40% - 强调文字颜色 3 8 3 2" xfId="5230"/>
    <cellStyle name="40% - 强调文字颜色 3 9" xfId="3583"/>
    <cellStyle name="40% - 强调文字颜色 3 9 3 2" xfId="5231"/>
    <cellStyle name="40% - 强调文字颜色 4" xfId="808"/>
    <cellStyle name="40% - 强调文字颜色 4 10 2 2" xfId="5232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8"/>
    <cellStyle name="40% - 强调文字颜色 4 2 2 2 3" xfId="2467"/>
    <cellStyle name="40% - 强调文字颜色 4 2 2 2_2015财政决算公开" xfId="3629"/>
    <cellStyle name="40% - 强调文字颜色 4 2 2 3" xfId="814"/>
    <cellStyle name="40% - 强调文字颜色 4 2 2 3 2" xfId="2468"/>
    <cellStyle name="40% - 强调文字颜色 4 2 2 3 2 3 2" xfId="5233"/>
    <cellStyle name="40% - 强调文字颜色 4 2 2 4" xfId="2466"/>
    <cellStyle name="40% - 强调文字颜色 4 2 2 4 3" xfId="5234"/>
    <cellStyle name="40% - 强调文字颜色 4 2 2 4 3 2" xfId="5235"/>
    <cellStyle name="40% - 强调文字颜色 4 2 2_2015财政决算公开" xfId="3630"/>
    <cellStyle name="40% - 强调文字颜色 4 2 3" xfId="815"/>
    <cellStyle name="40% - 强调文字颜色 4 2 3 2" xfId="818"/>
    <cellStyle name="40% - 强调文字颜色 4 2 3 2 2" xfId="821"/>
    <cellStyle name="40% - 强调文字颜色 4 2 3 2 2 2" xfId="3633"/>
    <cellStyle name="40% - 强调文字颜色 4 2 3 2 2 2 2" xfId="5236"/>
    <cellStyle name="40% - 强调文字颜色 4 2 3 2 3" xfId="3632"/>
    <cellStyle name="40% - 强调文字颜色 4 2 3 2 3 2" xfId="5237"/>
    <cellStyle name="40% - 强调文字颜色 4 2 3 2_2015财政决算公开" xfId="3634"/>
    <cellStyle name="40% - 强调文字颜色 4 2 3 3" xfId="824"/>
    <cellStyle name="40% - 强调文字颜色 4 2 3 3 2" xfId="3635"/>
    <cellStyle name="40% - 强调文字颜色 4 2 3 3 2 3 2" xfId="5238"/>
    <cellStyle name="40% - 强调文字颜色 4 2 3 4" xfId="2469"/>
    <cellStyle name="40% - 强调文字颜色 4 2 3 4 2" xfId="5239"/>
    <cellStyle name="40% - 强调文字颜色 4 2 3 5" xfId="3631"/>
    <cellStyle name="40% - 强调文字颜色 4 2 3 5 2" xfId="5240"/>
    <cellStyle name="40% - 强调文字颜色 4 2 3_2015财政决算公开" xfId="3636"/>
    <cellStyle name="40% - 强调文字颜色 4 2 4" xfId="825"/>
    <cellStyle name="40% - 强调文字颜色 4 2 4 2" xfId="827"/>
    <cellStyle name="40% - 强调文字颜色 4 2 4 2 2" xfId="3638"/>
    <cellStyle name="40% - 强调文字颜色 4 2 4 2 2 2" xfId="5241"/>
    <cellStyle name="40% - 强调文字颜色 4 2 4 3" xfId="2470"/>
    <cellStyle name="40% - 强调文字颜色 4 2 4 4" xfId="3637"/>
    <cellStyle name="40% - 强调文字颜色 4 2 4 4 2" xfId="5242"/>
    <cellStyle name="40% - 强调文字颜色 4 2 4 4 3" xfId="5243"/>
    <cellStyle name="40% - 强调文字颜色 4 2 4 4 3 2" xfId="5244"/>
    <cellStyle name="40% - 强调文字颜色 4 2 4_2015财政决算公开" xfId="3639"/>
    <cellStyle name="40% - 强调文字颜色 4 2 5" xfId="828"/>
    <cellStyle name="40% - 强调文字颜色 4 2 5 2" xfId="3640"/>
    <cellStyle name="40% - 强调文字颜色 4 2 6" xfId="2465"/>
    <cellStyle name="40% - 强调文字颜色 4 2 6 2" xfId="5245"/>
    <cellStyle name="40% - 强调文字颜色 4 2 6 3" xfId="5246"/>
    <cellStyle name="40% - 强调文字颜色 4 2 7" xfId="3627"/>
    <cellStyle name="40% - 强调文字颜色 4 2_2015财政决算公开" xfId="3641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4"/>
    <cellStyle name="40% - 强调文字颜色 4 3 2 2 3" xfId="3643"/>
    <cellStyle name="40% - 强调文字颜色 4 3 2 2 3 2" xfId="5247"/>
    <cellStyle name="40% - 强调文字颜色 4 3 2 2 3 3" xfId="5248"/>
    <cellStyle name="40% - 强调文字颜色 4 3 2 2 3 3 2" xfId="5249"/>
    <cellStyle name="40% - 强调文字颜色 4 3 2 2_2015财政决算公开" xfId="3645"/>
    <cellStyle name="40% - 强调文字颜色 4 3 2 3" xfId="834"/>
    <cellStyle name="40% - 强调文字颜色 4 3 2 3 2" xfId="3646"/>
    <cellStyle name="40% - 强调文字颜色 4 3 2 4" xfId="3642"/>
    <cellStyle name="40% - 强调文字颜色 4 3 2 4 3" xfId="5250"/>
    <cellStyle name="40% - 强调文字颜色 4 3 2 4 3 2" xfId="5251"/>
    <cellStyle name="40% - 强调文字颜色 4 3 2_2015财政决算公开" xfId="3647"/>
    <cellStyle name="40% - 强调文字颜色 4 3 3" xfId="835"/>
    <cellStyle name="40% - 强调文字颜色 4 3 3 2" xfId="837"/>
    <cellStyle name="40% - 强调文字颜色 4 3 3 2 2" xfId="3649"/>
    <cellStyle name="40% - 强调文字颜色 4 3 3 2 2 3 2" xfId="5252"/>
    <cellStyle name="40% - 强调文字颜色 4 3 3 3" xfId="3648"/>
    <cellStyle name="40% - 强调文字颜色 4 3 3_2015财政决算公开" xfId="3650"/>
    <cellStyle name="40% - 强调文字颜色 4 3 4" xfId="838"/>
    <cellStyle name="40% - 强调文字颜色 4 3 4 2" xfId="3651"/>
    <cellStyle name="40% - 强调文字颜色 4 3 4 2 3 2" xfId="5253"/>
    <cellStyle name="40% - 强调文字颜色 4 3 5" xfId="2471"/>
    <cellStyle name="40% - 强调文字颜色 4 3 5 3" xfId="5254"/>
    <cellStyle name="40% - 强调文字颜色 4 3_2015财政决算公开" xfId="3652"/>
    <cellStyle name="40% - 强调文字颜色 4 4" xfId="839"/>
    <cellStyle name="40% - 强调文字颜色 4 4 2" xfId="840"/>
    <cellStyle name="40% - 强调文字颜色 4 4 2 2" xfId="841"/>
    <cellStyle name="40% - 强调文字颜色 4 4 2 2 2" xfId="3655"/>
    <cellStyle name="40% - 强调文字颜色 4 4 2 2 2 2" xfId="5255"/>
    <cellStyle name="40% - 强调文字颜色 4 4 2 3" xfId="3654"/>
    <cellStyle name="40% - 强调文字颜色 4 4 2 3 3 2" xfId="5256"/>
    <cellStyle name="40% - 强调文字颜色 4 4 2_2015财政决算公开" xfId="3656"/>
    <cellStyle name="40% - 强调文字颜色 4 4 3" xfId="842"/>
    <cellStyle name="40% - 强调文字颜色 4 4 3 2" xfId="3657"/>
    <cellStyle name="40% - 强调文字颜色 4 4 3 2 2" xfId="5257"/>
    <cellStyle name="40% - 强调文字颜色 4 4 3 2 3" xfId="5258"/>
    <cellStyle name="40% - 强调文字颜色 4 4 4" xfId="3653"/>
    <cellStyle name="40% - 强调文字颜色 4 4 4 3 2" xfId="5259"/>
    <cellStyle name="40% - 强调文字颜色 4 4_2015财政决算公开" xfId="3658"/>
    <cellStyle name="40% - 强调文字颜色 4 5" xfId="843"/>
    <cellStyle name="40% - 强调文字颜色 4 5 2" xfId="844"/>
    <cellStyle name="40% - 强调文字颜色 4 5 2 2" xfId="845"/>
    <cellStyle name="40% - 强调文字颜色 4 5 2 2 2" xfId="3661"/>
    <cellStyle name="40% - 强调文字颜色 4 5 2 2 2 2" xfId="5260"/>
    <cellStyle name="40% - 强调文字颜色 4 5 2 3" xfId="3660"/>
    <cellStyle name="40% - 强调文字颜色 4 5 2 3 2" xfId="5261"/>
    <cellStyle name="40% - 强调文字颜色 4 5 2 3 3" xfId="5262"/>
    <cellStyle name="40% - 强调文字颜色 4 5 2_2015财政决算公开" xfId="3662"/>
    <cellStyle name="40% - 强调文字颜色 4 5 3" xfId="846"/>
    <cellStyle name="40% - 强调文字颜色 4 5 3 2" xfId="3663"/>
    <cellStyle name="40% - 强调文字颜色 4 5 4" xfId="3659"/>
    <cellStyle name="40% - 强调文字颜色 4 5 4 3 2" xfId="5263"/>
    <cellStyle name="40% - 强调文字颜色 4 5_2015财政决算公开" xfId="3664"/>
    <cellStyle name="40% - 强调文字颜色 4 6" xfId="847"/>
    <cellStyle name="40% - 强调文字颜色 4 6 2" xfId="848"/>
    <cellStyle name="40% - 强调文字颜色 4 6 2 2" xfId="3666"/>
    <cellStyle name="40% - 强调文字颜色 4 6 2 2 2" xfId="5264"/>
    <cellStyle name="40% - 强调文字颜色 4 6 3" xfId="3665"/>
    <cellStyle name="40% - 强调文字颜色 4 6 3 3" xfId="5265"/>
    <cellStyle name="40% - 强调文字颜色 4 6 3 3 2" xfId="5266"/>
    <cellStyle name="40% - 强调文字颜色 4 6_2015财政决算公开" xfId="3667"/>
    <cellStyle name="40% - 强调文字颜色 4 7" xfId="849"/>
    <cellStyle name="40% - 强调文字颜色 4 7 2" xfId="3668"/>
    <cellStyle name="40% - 强调文字颜色 4 7 2 3 2" xfId="5267"/>
    <cellStyle name="40% - 强调文字颜色 4 8" xfId="2464"/>
    <cellStyle name="40% - 强调文字颜色 4 8 3 2" xfId="5268"/>
    <cellStyle name="40% - 强调文字颜色 4 9" xfId="3626"/>
    <cellStyle name="40% - 强调文字颜色 4 9 2" xfId="5269"/>
    <cellStyle name="40% - 强调文字颜色 4 9 3" xfId="5270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69"/>
    <cellStyle name="40% - 强调文字颜色 5 2 2 2 3" xfId="2475"/>
    <cellStyle name="40% - 强调文字颜色 5 2 2 2 3 2" xfId="5271"/>
    <cellStyle name="40% - 强调文字颜色 5 2 2 2 3 3 2" xfId="5272"/>
    <cellStyle name="40% - 强调文字颜色 5 2 2 2_2015财政决算公开" xfId="3670"/>
    <cellStyle name="40% - 强调文字颜色 5 2 2 3" xfId="859"/>
    <cellStyle name="40% - 强调文字颜色 5 2 2 3 2" xfId="2476"/>
    <cellStyle name="40% - 强调文字颜色 5 2 2 4" xfId="2474"/>
    <cellStyle name="40% - 强调文字颜色 5 2 2_2015财政决算公开" xfId="3671"/>
    <cellStyle name="40% - 强调文字颜色 5 2 3" xfId="860"/>
    <cellStyle name="40% - 强调文字颜色 5 2 3 2" xfId="863"/>
    <cellStyle name="40% - 强调文字颜色 5 2 3 2 2" xfId="3672"/>
    <cellStyle name="40% - 强调文字颜色 5 2 3 2 2 3 2" xfId="5273"/>
    <cellStyle name="40% - 强调文字颜色 5 2 3 3" xfId="2477"/>
    <cellStyle name="40% - 强调文字颜色 5 2 3_2015财政决算公开" xfId="3673"/>
    <cellStyle name="40% - 强调文字颜色 5 2 4" xfId="864"/>
    <cellStyle name="40% - 强调文字颜色 5 2 4 2" xfId="2478"/>
    <cellStyle name="40% - 强调文字颜色 5 2 4 2 2" xfId="5274"/>
    <cellStyle name="40% - 强调文字颜色 5 2 5" xfId="2473"/>
    <cellStyle name="40% - 强调文字颜色 5 2 5 2" xfId="5275"/>
    <cellStyle name="40% - 强调文字颜色 5 2 5 3" xfId="5276"/>
    <cellStyle name="40% - 强调文字颜色 5 2_2015财政决算公开" xfId="3674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7"/>
    <cellStyle name="40% - 强调文字颜色 5 3 2 2 2 2 3" xfId="5277"/>
    <cellStyle name="40% - 强调文字颜色 5 3 2 2 2 2 3 2" xfId="5278"/>
    <cellStyle name="40% - 强调文字颜色 5 3 2 2 3" xfId="3676"/>
    <cellStyle name="40% - 强调文字颜色 5 3 2 2 3 2" xfId="5279"/>
    <cellStyle name="40% - 强调文字颜色 5 3 2 2_2015财政决算公开" xfId="3678"/>
    <cellStyle name="40% - 强调文字颜色 5 3 2 3" xfId="872"/>
    <cellStyle name="40% - 强调文字颜色 5 3 2 3 2" xfId="3679"/>
    <cellStyle name="40% - 强调文字颜色 5 3 2 4" xfId="3675"/>
    <cellStyle name="40% - 强调文字颜色 5 3 2 4 2" xfId="5280"/>
    <cellStyle name="40% - 强调文字颜色 5 3 2 4 3 2" xfId="5281"/>
    <cellStyle name="40% - 强调文字颜色 5 3 2_2015财政决算公开" xfId="3680"/>
    <cellStyle name="40% - 强调文字颜色 5 3 3" xfId="873"/>
    <cellStyle name="40% - 强调文字颜色 5 3 3 2" xfId="875"/>
    <cellStyle name="40% - 强调文字颜色 5 3 3 2 2" xfId="3682"/>
    <cellStyle name="40% - 强调文字颜色 5 3 3 2 2 2" xfId="5282"/>
    <cellStyle name="40% - 强调文字颜色 5 3 3 3" xfId="3681"/>
    <cellStyle name="40% - 强调文字颜色 5 3 3_2015财政决算公开" xfId="3683"/>
    <cellStyle name="40% - 强调文字颜色 5 3 4" xfId="876"/>
    <cellStyle name="40% - 强调文字颜色 5 3 4 2" xfId="3684"/>
    <cellStyle name="40% - 强调文字颜色 5 3 4 2 2" xfId="5283"/>
    <cellStyle name="40% - 强调文字颜色 5 3 5" xfId="2479"/>
    <cellStyle name="40% - 强调文字颜色 5 3 5 3" xfId="5284"/>
    <cellStyle name="40% - 强调文字颜色 5 3_2015财政决算公开" xfId="3685"/>
    <cellStyle name="40% - 强调文字颜色 5 4" xfId="877"/>
    <cellStyle name="40% - 强调文字颜色 5 4 2" xfId="878"/>
    <cellStyle name="40% - 强调文字颜色 5 4 2 2" xfId="880"/>
    <cellStyle name="40% - 强调文字颜色 5 4 2 2 2" xfId="3688"/>
    <cellStyle name="40% - 强调文字颜色 5 4 2 2 2 3 2" xfId="5285"/>
    <cellStyle name="40% - 强调文字颜色 5 4 2 3" xfId="3687"/>
    <cellStyle name="40% - 强调文字颜色 5 4 2_2015财政决算公开" xfId="3689"/>
    <cellStyle name="40% - 强调文字颜色 5 4 3" xfId="881"/>
    <cellStyle name="40% - 强调文字颜色 5 4 3 2" xfId="3690"/>
    <cellStyle name="40% - 强调文字颜色 5 4 3 2 3 2" xfId="5286"/>
    <cellStyle name="40% - 强调文字颜色 5 4 4" xfId="3686"/>
    <cellStyle name="40% - 强调文字颜色 5 4_2015财政决算公开" xfId="3691"/>
    <cellStyle name="40% - 强调文字颜色 5 5" xfId="882"/>
    <cellStyle name="40% - 强调文字颜色 5 5 2" xfId="883"/>
    <cellStyle name="40% - 强调文字颜色 5 5 2 2" xfId="885"/>
    <cellStyle name="40% - 强调文字颜色 5 5 2 2 2" xfId="3694"/>
    <cellStyle name="40% - 强调文字颜色 5 5 2 3" xfId="3693"/>
    <cellStyle name="40% - 强调文字颜色 5 5 2_2015财政决算公开" xfId="3695"/>
    <cellStyle name="40% - 强调文字颜色 5 5 3" xfId="886"/>
    <cellStyle name="40% - 强调文字颜色 5 5 3 2" xfId="3696"/>
    <cellStyle name="40% - 强调文字颜色 5 5 3 2 2" xfId="5287"/>
    <cellStyle name="40% - 强调文字颜色 5 5 4" xfId="3692"/>
    <cellStyle name="40% - 强调文字颜色 5 5 4 3" xfId="5288"/>
    <cellStyle name="40% - 强调文字颜色 5 5_2015财政决算公开" xfId="3697"/>
    <cellStyle name="40% - 强调文字颜色 5 6" xfId="889"/>
    <cellStyle name="40% - 强调文字颜色 5 6 2" xfId="892"/>
    <cellStyle name="40% - 强调文字颜色 5 6 2 2" xfId="3699"/>
    <cellStyle name="40% - 强调文字颜色 5 6 3" xfId="3698"/>
    <cellStyle name="40% - 强调文字颜色 5 6 3 2" xfId="5289"/>
    <cellStyle name="40% - 强调文字颜色 5 6 3 3 2" xfId="5290"/>
    <cellStyle name="40% - 强调文字颜色 5 6_2015财政决算公开" xfId="3700"/>
    <cellStyle name="40% - 强调文字颜色 5 7" xfId="895"/>
    <cellStyle name="40% - 强调文字颜色 5 7 2" xfId="3701"/>
    <cellStyle name="40% - 强调文字颜色 5 7 2 2" xfId="5291"/>
    <cellStyle name="40% - 强调文字颜色 5 8" xfId="2472"/>
    <cellStyle name="40% - 强调文字颜色 6" xfId="896"/>
    <cellStyle name="40% - 强调文字颜色 6 10 2" xfId="5292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4"/>
    <cellStyle name="40% - 强调文字颜色 6 2 2 2 2 2 3 2" xfId="5293"/>
    <cellStyle name="40% - 强调文字颜色 6 2 2 2 3" xfId="2483"/>
    <cellStyle name="40% - 强调文字颜色 6 2 2 2 3 3" xfId="5294"/>
    <cellStyle name="40% - 强调文字颜色 6 2 2 2 3 3 2" xfId="5295"/>
    <cellStyle name="40% - 强调文字颜色 6 2 2 2_2015财政决算公开" xfId="3705"/>
    <cellStyle name="40% - 强调文字颜色 6 2 2 3" xfId="908"/>
    <cellStyle name="40% - 强调文字颜色 6 2 2 3 2" xfId="2484"/>
    <cellStyle name="40% - 强调文字颜色 6 2 2 3 2 2" xfId="5296"/>
    <cellStyle name="40% - 强调文字颜色 6 2 2 4" xfId="2482"/>
    <cellStyle name="40% - 强调文字颜色 6 2 2 4 2" xfId="5297"/>
    <cellStyle name="40% - 强调文字颜色 6 2 2 4 3" xfId="5298"/>
    <cellStyle name="40% - 强调文字颜色 6 2 2_2015财政决算公开" xfId="3706"/>
    <cellStyle name="40% - 强调文字颜色 6 2 3" xfId="909"/>
    <cellStyle name="40% - 强调文字颜色 6 2 3 2" xfId="911"/>
    <cellStyle name="40% - 强调文字颜色 6 2 3 2 2" xfId="913"/>
    <cellStyle name="40% - 强调文字颜色 6 2 3 2 2 2" xfId="3709"/>
    <cellStyle name="40% - 强调文字颜色 6 2 3 2 3" xfId="3708"/>
    <cellStyle name="40% - 强调文字颜色 6 2 3 2 3 2" xfId="5299"/>
    <cellStyle name="40% - 强调文字颜色 6 2 3 2 3 3" xfId="5300"/>
    <cellStyle name="40% - 强调文字颜色 6 2 3 2 3 3 2" xfId="5301"/>
    <cellStyle name="40% - 强调文字颜色 6 2 3 2_2015财政决算公开" xfId="3710"/>
    <cellStyle name="40% - 强调文字颜色 6 2 3 3" xfId="915"/>
    <cellStyle name="40% - 强调文字颜色 6 2 3 3 2" xfId="3711"/>
    <cellStyle name="40% - 强调文字颜色 6 2 3 3 2 2" xfId="5302"/>
    <cellStyle name="40% - 强调文字颜色 6 2 3 3 2 3" xfId="5303"/>
    <cellStyle name="40% - 强调文字颜色 6 2 3 4" xfId="2485"/>
    <cellStyle name="40% - 强调文字颜色 6 2 3 4 2" xfId="5304"/>
    <cellStyle name="40% - 强调文字颜色 6 2 3 4 3" xfId="5305"/>
    <cellStyle name="40% - 强调文字颜色 6 2 3 5" xfId="3707"/>
    <cellStyle name="40% - 强调文字颜色 6 2 3 5 2" xfId="5306"/>
    <cellStyle name="40% - 强调文字颜色 6 2 3 5 3" xfId="5307"/>
    <cellStyle name="40% - 强调文字颜色 6 2 3_2015财政决算公开" xfId="3712"/>
    <cellStyle name="40% - 强调文字颜色 6 2 4" xfId="917"/>
    <cellStyle name="40% - 强调文字颜色 6 2 4 2" xfId="919"/>
    <cellStyle name="40% - 强调文字颜色 6 2 4 2 2" xfId="3714"/>
    <cellStyle name="40% - 强调文字颜色 6 2 4 2 2 3 2" xfId="5308"/>
    <cellStyle name="40% - 强调文字颜色 6 2 4 3" xfId="2486"/>
    <cellStyle name="40% - 强调文字颜色 6 2 4 3 2" xfId="5309"/>
    <cellStyle name="40% - 强调文字颜色 6 2 4 4" xfId="3713"/>
    <cellStyle name="40% - 强调文字颜色 6 2 4 4 3 2" xfId="5310"/>
    <cellStyle name="40% - 强调文字颜色 6 2 4_2015财政决算公开" xfId="3715"/>
    <cellStyle name="40% - 强调文字颜色 6 2 5" xfId="921"/>
    <cellStyle name="40% - 强调文字颜色 6 2 5 2" xfId="3716"/>
    <cellStyle name="40% - 强调文字颜色 6 2 5 2 3" xfId="5311"/>
    <cellStyle name="40% - 强调文字颜色 6 2 6" xfId="2481"/>
    <cellStyle name="40% - 强调文字颜色 6 2 6 2" xfId="5312"/>
    <cellStyle name="40% - 强调文字颜色 6 2 6 3 2" xfId="5313"/>
    <cellStyle name="40% - 强调文字颜色 6 2 7" xfId="3703"/>
    <cellStyle name="40% - 强调文字颜色 6 2 7 2" xfId="5314"/>
    <cellStyle name="40% - 强调文字颜色 6 2_2015财政决算公开" xfId="3717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0"/>
    <cellStyle name="40% - 强调文字颜色 6 3 2 2 2 2 2" xfId="5315"/>
    <cellStyle name="40% - 强调文字颜色 6 3 2 2 3" xfId="3719"/>
    <cellStyle name="40% - 强调文字颜色 6 3 2 2 3 3" xfId="5316"/>
    <cellStyle name="40% - 强调文字颜色 6 3 2 2 3 3 2" xfId="5317"/>
    <cellStyle name="40% - 强调文字颜色 6 3 2 2_2015财政决算公开" xfId="3721"/>
    <cellStyle name="40% - 强调文字颜色 6 3 2 3" xfId="928"/>
    <cellStyle name="40% - 强调文字颜色 6 3 2 3 2" xfId="3722"/>
    <cellStyle name="40% - 强调文字颜色 6 3 2 4" xfId="3718"/>
    <cellStyle name="40% - 强调文字颜色 6 3 2 4 3" xfId="5318"/>
    <cellStyle name="40% - 强调文字颜色 6 3 2 4 3 2" xfId="5319"/>
    <cellStyle name="40% - 强调文字颜色 6 3 2_2015财政决算公开" xfId="3723"/>
    <cellStyle name="40% - 强调文字颜色 6 3 3" xfId="930"/>
    <cellStyle name="40% - 强调文字颜色 6 3 3 2" xfId="932"/>
    <cellStyle name="40% - 强调文字颜色 6 3 3 2 2" xfId="3725"/>
    <cellStyle name="40% - 强调文字颜色 6 3 3 2 2 2" xfId="5320"/>
    <cellStyle name="40% - 强调文字颜色 6 3 3 2 2 3 2" xfId="5321"/>
    <cellStyle name="40% - 强调文字颜色 6 3 3 3" xfId="3724"/>
    <cellStyle name="40% - 强调文字颜色 6 3 3 3 2" xfId="5322"/>
    <cellStyle name="40% - 强调文字颜色 6 3 3 3 3" xfId="5323"/>
    <cellStyle name="40% - 强调文字颜色 6 3 3_2015财政决算公开" xfId="3726"/>
    <cellStyle name="40% - 强调文字颜色 6 3 4" xfId="934"/>
    <cellStyle name="40% - 强调文字颜色 6 3 4 2" xfId="3727"/>
    <cellStyle name="40% - 强调文字颜色 6 3 4 2 3" xfId="5324"/>
    <cellStyle name="40% - 强调文字颜色 6 3 5" xfId="2487"/>
    <cellStyle name="40% - 强调文字颜色 6 3_2015财政决算公开" xfId="3728"/>
    <cellStyle name="40% - 强调文字颜色 6 4" xfId="936"/>
    <cellStyle name="40% - 强调文字颜色 6 4 2" xfId="938"/>
    <cellStyle name="40% - 强调文字颜色 6 4 2 2" xfId="940"/>
    <cellStyle name="40% - 强调文字颜色 6 4 2 2 2" xfId="3731"/>
    <cellStyle name="40% - 强调文字颜色 6 4 2 2 2 2" xfId="5325"/>
    <cellStyle name="40% - 强调文字颜色 6 4 2 2 2 3 2" xfId="5326"/>
    <cellStyle name="40% - 强调文字颜色 6 4 2 3" xfId="3730"/>
    <cellStyle name="40% - 强调文字颜色 6 4 2_2015财政决算公开" xfId="3732"/>
    <cellStyle name="40% - 强调文字颜色 6 4 3" xfId="942"/>
    <cellStyle name="40% - 强调文字颜色 6 4 3 2" xfId="3733"/>
    <cellStyle name="40% - 强调文字颜色 6 4 3 2 2" xfId="5327"/>
    <cellStyle name="40% - 强调文字颜色 6 4 3 2 3 2" xfId="5328"/>
    <cellStyle name="40% - 强调文字颜色 6 4 4" xfId="3729"/>
    <cellStyle name="40% - 强调文字颜色 6 4 4 3" xfId="5329"/>
    <cellStyle name="40% - 强调文字颜色 6 4_2015财政决算公开" xfId="3734"/>
    <cellStyle name="40% - 强调文字颜色 6 5" xfId="944"/>
    <cellStyle name="40% - 强调文字颜色 6 5 2" xfId="946"/>
    <cellStyle name="40% - 强调文字颜色 6 5 2 2" xfId="948"/>
    <cellStyle name="40% - 强调文字颜色 6 5 2 2 2" xfId="3737"/>
    <cellStyle name="40% - 强调文字颜色 6 5 2 2 2 2" xfId="5330"/>
    <cellStyle name="40% - 强调文字颜色 6 5 2 3" xfId="3736"/>
    <cellStyle name="40% - 强调文字颜色 6 5 2 3 3 2" xfId="5331"/>
    <cellStyle name="40% - 强调文字颜色 6 5 2_2015财政决算公开" xfId="3738"/>
    <cellStyle name="40% - 强调文字颜色 6 5 3" xfId="950"/>
    <cellStyle name="40% - 强调文字颜色 6 5 3 2" xfId="3739"/>
    <cellStyle name="40% - 强调文字颜色 6 5 4" xfId="3735"/>
    <cellStyle name="40% - 强调文字颜色 6 5 4 2" xfId="5332"/>
    <cellStyle name="40% - 强调文字颜色 6 5 4 3" xfId="5333"/>
    <cellStyle name="40% - 强调文字颜色 6 5 4 3 2" xfId="5334"/>
    <cellStyle name="40% - 强调文字颜色 6 5_2015财政决算公开" xfId="3740"/>
    <cellStyle name="40% - 强调文字颜色 6 6" xfId="954"/>
    <cellStyle name="40% - 强调文字颜色 6 6 2" xfId="957"/>
    <cellStyle name="40% - 强调文字颜色 6 6 2 2" xfId="3742"/>
    <cellStyle name="40% - 强调文字颜色 6 6 2 2 3 2" xfId="5335"/>
    <cellStyle name="40% - 强调文字颜色 6 6 3" xfId="3741"/>
    <cellStyle name="40% - 强调文字颜色 6 6 3 2" xfId="5336"/>
    <cellStyle name="40% - 强调文字颜色 6 6_2015财政决算公开" xfId="3743"/>
    <cellStyle name="40% - 强调文字颜色 6 7" xfId="960"/>
    <cellStyle name="40% - 强调文字颜色 6 7 2" xfId="3744"/>
    <cellStyle name="40% - 强调文字颜色 6 8" xfId="2480"/>
    <cellStyle name="40% - 强调文字颜色 6 8 2" xfId="5337"/>
    <cellStyle name="40% - 强调文字颜色 6 8 3 2" xfId="5338"/>
    <cellStyle name="40% - 强调文字颜色 6 9" xfId="3702"/>
    <cellStyle name="40% - 强调文字颜色 6 9 2" xfId="5339"/>
    <cellStyle name="40% - 着色 1" xfId="2717"/>
    <cellStyle name="40% - 着色 2" xfId="2708"/>
    <cellStyle name="40% - 着色 2 2" xfId="2813"/>
    <cellStyle name="40% - 着色 3" xfId="2715"/>
    <cellStyle name="40% - 着色 3 2" xfId="2805"/>
    <cellStyle name="40% - 着色 4" xfId="2707"/>
    <cellStyle name="40% - 着色 4 2" xfId="2814"/>
    <cellStyle name="40% - 着色 5" xfId="2690"/>
    <cellStyle name="40% - 着色 6" xfId="2688"/>
    <cellStyle name="40% - 着色 6 2" xfId="2816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7"/>
    <cellStyle name="60% - 强调文字颜色 1 2 2 2 2 2 3" xfId="5340"/>
    <cellStyle name="60% - 强调文字颜色 1 2 2 2 3" xfId="2491"/>
    <cellStyle name="60% - 强调文字颜色 1 2 2 2 3 2" xfId="5341"/>
    <cellStyle name="60% - 强调文字颜色 1 2 2 2 3 3 2" xfId="5342"/>
    <cellStyle name="60% - 强调文字颜色 1 2 2 3" xfId="966"/>
    <cellStyle name="60% - 强调文字颜色 1 2 2 3 2" xfId="2492"/>
    <cellStyle name="60% - 强调文字颜色 1 2 2 4" xfId="2490"/>
    <cellStyle name="60% - 强调文字颜色 1 2 2 4 3" xfId="5343"/>
    <cellStyle name="60% - 强调文字颜色 1 2 3" xfId="967"/>
    <cellStyle name="60% - 强调文字颜色 1 2 3 2" xfId="968"/>
    <cellStyle name="60% - 强调文字颜色 1 2 3 2 2" xfId="969"/>
    <cellStyle name="60% - 强调文字颜色 1 2 3 2 2 2" xfId="3750"/>
    <cellStyle name="60% - 强调文字颜色 1 2 3 2 3" xfId="3749"/>
    <cellStyle name="60% - 强调文字颜色 1 2 3 2 3 3 2" xfId="5344"/>
    <cellStyle name="60% - 强调文字颜色 1 2 3 3" xfId="970"/>
    <cellStyle name="60% - 强调文字颜色 1 2 3 3 2" xfId="3751"/>
    <cellStyle name="60% - 强调文字颜色 1 2 3 3 2 3 2" xfId="5345"/>
    <cellStyle name="60% - 强调文字颜色 1 2 3 4" xfId="2493"/>
    <cellStyle name="60% - 强调文字颜色 1 2 3 4 3 2" xfId="5346"/>
    <cellStyle name="60% - 强调文字颜色 1 2 3 5" xfId="3748"/>
    <cellStyle name="60% - 强调文字颜色 1 2 3 5 2" xfId="5347"/>
    <cellStyle name="60% - 强调文字颜色 1 2 4" xfId="972"/>
    <cellStyle name="60% - 强调文字颜色 1 2 4 2" xfId="973"/>
    <cellStyle name="60% - 强调文字颜色 1 2 4 2 2" xfId="3753"/>
    <cellStyle name="60% - 强调文字颜色 1 2 4 3" xfId="3752"/>
    <cellStyle name="60% - 强调文字颜色 1 2 4 3 3" xfId="5348"/>
    <cellStyle name="60% - 强调文字颜色 1 2 5" xfId="974"/>
    <cellStyle name="60% - 强调文字颜色 1 2 5 2" xfId="3754"/>
    <cellStyle name="60% - 强调文字颜色 1 2 5 2 2" xfId="5349"/>
    <cellStyle name="60% - 强调文字颜色 1 2 5 2 3 2" xfId="5350"/>
    <cellStyle name="60% - 强调文字颜色 1 2 6" xfId="2489"/>
    <cellStyle name="60% - 强调文字颜色 1 2 7" xfId="3746"/>
    <cellStyle name="60% - 强调文字颜色 1 2_2015财政决算公开" xfId="3755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8"/>
    <cellStyle name="60% - 强调文字颜色 1 3 2 2 3" xfId="3757"/>
    <cellStyle name="60% - 强调文字颜色 1 3 2 3" xfId="980"/>
    <cellStyle name="60% - 强调文字颜色 1 3 2 3 2" xfId="3759"/>
    <cellStyle name="60% - 强调文字颜色 1 3 2 3 2 2" xfId="5351"/>
    <cellStyle name="60% - 强调文字颜色 1 3 2 3 2 3 2" xfId="5352"/>
    <cellStyle name="60% - 强调文字颜色 1 3 2 4" xfId="3756"/>
    <cellStyle name="60% - 强调文字颜色 1 3 3" xfId="981"/>
    <cellStyle name="60% - 强调文字颜色 1 3 3 2" xfId="982"/>
    <cellStyle name="60% - 强调文字颜色 1 3 3 2 2" xfId="3761"/>
    <cellStyle name="60% - 强调文字颜色 1 3 3 3" xfId="3760"/>
    <cellStyle name="60% - 强调文字颜色 1 3 3 3 3" xfId="5353"/>
    <cellStyle name="60% - 强调文字颜色 1 3 4" xfId="983"/>
    <cellStyle name="60% - 强调文字颜色 1 3 4 2" xfId="3762"/>
    <cellStyle name="60% - 强调文字颜色 1 3 4 2 3" xfId="5354"/>
    <cellStyle name="60% - 强调文字颜色 1 3 4 2 3 2" xfId="5355"/>
    <cellStyle name="60% - 强调文字颜色 1 3 5" xfId="2494"/>
    <cellStyle name="60% - 强调文字颜色 1 3 5 2" xfId="5356"/>
    <cellStyle name="60% - 强调文字颜色 1 3 5 3 2" xfId="5357"/>
    <cellStyle name="60% - 强调文字颜色 1 4" xfId="985"/>
    <cellStyle name="60% - 强调文字颜色 1 4 2" xfId="986"/>
    <cellStyle name="60% - 强调文字颜色 1 4 2 2" xfId="987"/>
    <cellStyle name="60% - 强调文字颜色 1 4 2 2 2" xfId="3765"/>
    <cellStyle name="60% - 强调文字颜色 1 4 2 2 2 2" xfId="5358"/>
    <cellStyle name="60% - 强调文字颜色 1 4 2 2 2 3 2" xfId="5359"/>
    <cellStyle name="60% - 强调文字颜色 1 4 2 3" xfId="3764"/>
    <cellStyle name="60% - 强调文字颜色 1 4 2 3 2" xfId="5360"/>
    <cellStyle name="60% - 强调文字颜色 1 4 3" xfId="988"/>
    <cellStyle name="60% - 强调文字颜色 1 4 3 2" xfId="3766"/>
    <cellStyle name="60% - 强调文字颜色 1 4 3 2 3 2" xfId="5361"/>
    <cellStyle name="60% - 强调文字颜色 1 4 4" xfId="3763"/>
    <cellStyle name="60% - 强调文字颜色 1 4 4 2" xfId="5362"/>
    <cellStyle name="60% - 强调文字颜色 1 4 4 3" xfId="5363"/>
    <cellStyle name="60% - 强调文字颜色 1 5" xfId="990"/>
    <cellStyle name="60% - 强调文字颜色 1 5 2" xfId="991"/>
    <cellStyle name="60% - 强调文字颜色 1 5 2 2" xfId="992"/>
    <cellStyle name="60% - 强调文字颜色 1 5 2 2 2" xfId="3769"/>
    <cellStyle name="60% - 强调文字颜色 1 5 2 3" xfId="3768"/>
    <cellStyle name="60% - 强调文字颜色 1 5 3" xfId="993"/>
    <cellStyle name="60% - 强调文字颜色 1 5 3 2" xfId="3770"/>
    <cellStyle name="60% - 强调文字颜色 1 5 3 2 3 2" xfId="5364"/>
    <cellStyle name="60% - 强调文字颜色 1 5 4" xfId="3767"/>
    <cellStyle name="60% - 强调文字颜色 1 6" xfId="995"/>
    <cellStyle name="60% - 强调文字颜色 1 6 2" xfId="996"/>
    <cellStyle name="60% - 强调文字颜色 1 6 2 2" xfId="3772"/>
    <cellStyle name="60% - 强调文字颜色 1 6 2 2 2" xfId="5365"/>
    <cellStyle name="60% - 强调文字颜色 1 6 3" xfId="3771"/>
    <cellStyle name="60% - 强调文字颜色 1 7" xfId="998"/>
    <cellStyle name="60% - 强调文字颜色 1 7 2" xfId="3773"/>
    <cellStyle name="60% - 强调文字颜色 1 8" xfId="2488"/>
    <cellStyle name="60% - 强调文字颜色 1 9" xfId="3745"/>
    <cellStyle name="60% - 强调文字颜色 1 9 3 2" xfId="536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6"/>
    <cellStyle name="60% - 强调文字颜色 2 2 2 2 2 2 2" xfId="5367"/>
    <cellStyle name="60% - 强调文字颜色 2 2 2 2 3" xfId="2498"/>
    <cellStyle name="60% - 强调文字颜色 2 2 2 3" xfId="1005"/>
    <cellStyle name="60% - 强调文字颜色 2 2 2 3 2" xfId="2499"/>
    <cellStyle name="60% - 强调文字颜色 2 2 2 4" xfId="2497"/>
    <cellStyle name="60% - 强调文字颜色 2 2 3" xfId="1007"/>
    <cellStyle name="60% - 强调文字颜色 2 2 3 2" xfId="1009"/>
    <cellStyle name="60% - 强调文字颜色 2 2 3 2 2" xfId="1011"/>
    <cellStyle name="60% - 强调文字颜色 2 2 3 2 2 2" xfId="3779"/>
    <cellStyle name="60% - 强调文字颜色 2 2 3 2 2 2 2" xfId="5368"/>
    <cellStyle name="60% - 强调文字颜色 2 2 3 2 3" xfId="3778"/>
    <cellStyle name="60% - 强调文字颜色 2 2 3 2 3 3" xfId="5369"/>
    <cellStyle name="60% - 强调文字颜色 2 2 3 3" xfId="1013"/>
    <cellStyle name="60% - 强调文字颜色 2 2 3 3 2" xfId="3780"/>
    <cellStyle name="60% - 强调文字颜色 2 2 3 3 2 2" xfId="5370"/>
    <cellStyle name="60% - 强调文字颜色 2 2 3 3 2 3" xfId="5371"/>
    <cellStyle name="60% - 强调文字颜色 2 2 3 4" xfId="2500"/>
    <cellStyle name="60% - 强调文字颜色 2 2 3 4 3 2" xfId="5372"/>
    <cellStyle name="60% - 强调文字颜色 2 2 3 5" xfId="3777"/>
    <cellStyle name="60% - 强调文字颜色 2 2 3 5 3 2" xfId="5373"/>
    <cellStyle name="60% - 强调文字颜色 2 2 4" xfId="1015"/>
    <cellStyle name="60% - 强调文字颜色 2 2 4 2" xfId="1017"/>
    <cellStyle name="60% - 强调文字颜色 2 2 4 2 2" xfId="3782"/>
    <cellStyle name="60% - 强调文字颜色 2 2 4 3" xfId="3781"/>
    <cellStyle name="60% - 强调文字颜色 2 2 4 3 3 2" xfId="5374"/>
    <cellStyle name="60% - 强调文字颜色 2 2 5" xfId="1018"/>
    <cellStyle name="60% - 强调文字颜色 2 2 5 2" xfId="3783"/>
    <cellStyle name="60% - 强调文字颜色 2 2 5 2 3 2" xfId="5375"/>
    <cellStyle name="60% - 强调文字颜色 2 2 6" xfId="2496"/>
    <cellStyle name="60% - 强调文字颜色 2 2 6 2" xfId="5376"/>
    <cellStyle name="60% - 强调文字颜色 2 2 6 3 2" xfId="5377"/>
    <cellStyle name="60% - 强调文字颜色 2 2 7" xfId="3775"/>
    <cellStyle name="60% - 强调文字颜色 2 2 7 3" xfId="5378"/>
    <cellStyle name="60% - 强调文字颜色 2 2_2015财政决算公开" xfId="3784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7"/>
    <cellStyle name="60% - 强调文字颜色 2 3 2 2 2 2 3" xfId="5379"/>
    <cellStyle name="60% - 强调文字颜色 2 3 2 2 2 2 3 2" xfId="5380"/>
    <cellStyle name="60% - 强调文字颜色 2 3 2 2 3" xfId="3786"/>
    <cellStyle name="60% - 强调文字颜色 2 3 2 2 3 3 2" xfId="5381"/>
    <cellStyle name="60% - 强调文字颜色 2 3 2 3" xfId="894"/>
    <cellStyle name="60% - 强调文字颜色 2 3 2 3 2" xfId="3788"/>
    <cellStyle name="60% - 强调文字颜色 2 3 2 3 2 2" xfId="5382"/>
    <cellStyle name="60% - 强调文字颜色 2 3 2 4" xfId="3785"/>
    <cellStyle name="60% - 强调文字颜色 2 3 3" xfId="1024"/>
    <cellStyle name="60% - 强调文字颜色 2 3 3 2" xfId="953"/>
    <cellStyle name="60% - 强调文字颜色 2 3 3 2 2" xfId="3790"/>
    <cellStyle name="60% - 强调文字颜色 2 3 3 3" xfId="3789"/>
    <cellStyle name="60% - 强调文字颜色 2 3 3 3 2" xfId="5383"/>
    <cellStyle name="60% - 强调文字颜色 2 3 4" xfId="1026"/>
    <cellStyle name="60% - 强调文字颜色 2 3 4 2" xfId="3791"/>
    <cellStyle name="60% - 强调文字颜色 2 3 4 2 2" xfId="5384"/>
    <cellStyle name="60% - 强调文字颜色 2 3 4 2 3 2" xfId="5385"/>
    <cellStyle name="60% - 强调文字颜色 2 3 5" xfId="2501"/>
    <cellStyle name="60% - 强调文字颜色 2 3 5 2" xfId="5386"/>
    <cellStyle name="60% - 强调文字颜色 2 3 5 3 2" xfId="5387"/>
    <cellStyle name="60% - 强调文字颜色 2 4" xfId="1027"/>
    <cellStyle name="60% - 强调文字颜色 2 4 2" xfId="1028"/>
    <cellStyle name="60% - 强调文字颜色 2 4 2 2" xfId="1029"/>
    <cellStyle name="60% - 强调文字颜色 2 4 2 2 2" xfId="3794"/>
    <cellStyle name="60% - 强调文字颜色 2 4 2 3" xfId="3793"/>
    <cellStyle name="60% - 强调文字颜色 2 4 2 3 2" xfId="5388"/>
    <cellStyle name="60% - 强调文字颜色 2 4 2 3 3" xfId="5389"/>
    <cellStyle name="60% - 强调文字颜色 2 4 3" xfId="1030"/>
    <cellStyle name="60% - 强调文字颜色 2 4 3 2" xfId="3795"/>
    <cellStyle name="60% - 强调文字颜色 2 4 3 2 2" xfId="5390"/>
    <cellStyle name="60% - 强调文字颜色 2 4 3 2 3" xfId="5391"/>
    <cellStyle name="60% - 强调文字颜色 2 4 3 2 3 2" xfId="5392"/>
    <cellStyle name="60% - 强调文字颜色 2 4 4" xfId="3792"/>
    <cellStyle name="60% - 强调文字颜色 2 4 4 2" xfId="5393"/>
    <cellStyle name="60% - 强调文字颜色 2 4 4 3 2" xfId="5394"/>
    <cellStyle name="60% - 强调文字颜色 2 5" xfId="1031"/>
    <cellStyle name="60% - 强调文字颜色 2 5 2" xfId="1032"/>
    <cellStyle name="60% - 强调文字颜色 2 5 2 2" xfId="1033"/>
    <cellStyle name="60% - 强调文字颜色 2 5 2 2 2" xfId="3798"/>
    <cellStyle name="60% - 强调文字颜色 2 5 2 2 2 3 2" xfId="5395"/>
    <cellStyle name="60% - 强调文字颜色 2 5 2 3" xfId="3797"/>
    <cellStyle name="60% - 强调文字颜色 2 5 2 3 3" xfId="5396"/>
    <cellStyle name="60% - 强调文字颜色 2 5 3" xfId="1034"/>
    <cellStyle name="60% - 强调文字颜色 2 5 3 2" xfId="3799"/>
    <cellStyle name="60% - 强调文字颜色 2 5 3 2 2" xfId="5397"/>
    <cellStyle name="60% - 强调文字颜色 2 5 3 2 3" xfId="5398"/>
    <cellStyle name="60% - 强调文字颜色 2 5 3 2 3 2" xfId="5399"/>
    <cellStyle name="60% - 强调文字颜色 2 5 4" xfId="3796"/>
    <cellStyle name="60% - 强调文字颜色 2 6" xfId="1035"/>
    <cellStyle name="60% - 强调文字颜色 2 6 2" xfId="1036"/>
    <cellStyle name="60% - 强调文字颜色 2 6 2 2" xfId="3801"/>
    <cellStyle name="60% - 强调文字颜色 2 6 2 2 3" xfId="5400"/>
    <cellStyle name="60% - 强调文字颜色 2 6 3" xfId="3800"/>
    <cellStyle name="60% - 强调文字颜色 2 6 3 3 2" xfId="5401"/>
    <cellStyle name="60% - 强调文字颜色 2 7" xfId="1038"/>
    <cellStyle name="60% - 强调文字颜色 2 7 2" xfId="3802"/>
    <cellStyle name="60% - 强调文字颜色 2 8" xfId="2495"/>
    <cellStyle name="60% - 强调文字颜色 2 9" xfId="3774"/>
    <cellStyle name="60% - 强调文字颜色 2 9 3 2" xfId="5402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5"/>
    <cellStyle name="60% - 强调文字颜色 3 2 2 2 2 2 3" xfId="5403"/>
    <cellStyle name="60% - 强调文字颜色 3 2 2 2 2 2 3 2" xfId="5404"/>
    <cellStyle name="60% - 强调文字颜色 3 2 2 2 3" xfId="2505"/>
    <cellStyle name="60% - 强调文字颜色 3 2 2 2 3 2" xfId="5405"/>
    <cellStyle name="60% - 强调文字颜色 3 2 2 3" xfId="1044"/>
    <cellStyle name="60% - 强调文字颜色 3 2 2 3 2" xfId="2506"/>
    <cellStyle name="60% - 强调文字颜色 3 2 2 3 2 3" xfId="5406"/>
    <cellStyle name="60% - 强调文字颜色 3 2 2 4" xfId="2504"/>
    <cellStyle name="60% - 强调文字颜色 3 2 3" xfId="1045"/>
    <cellStyle name="60% - 强调文字颜色 3 2 3 2" xfId="1047"/>
    <cellStyle name="60% - 强调文字颜色 3 2 3 2 2" xfId="1050"/>
    <cellStyle name="60% - 强调文字颜色 3 2 3 2 2 2" xfId="3808"/>
    <cellStyle name="60% - 强调文字颜色 3 2 3 2 2 2 3 2" xfId="5407"/>
    <cellStyle name="60% - 强调文字颜色 3 2 3 2 3" xfId="3807"/>
    <cellStyle name="60% - 强调文字颜色 3 2 3 2 3 2" xfId="5408"/>
    <cellStyle name="60% - 强调文字颜色 3 2 3 2 3 3 2" xfId="5409"/>
    <cellStyle name="60% - 强调文字颜色 3 2 3 3" xfId="1052"/>
    <cellStyle name="60% - 强调文字颜色 3 2 3 3 2" xfId="3809"/>
    <cellStyle name="60% - 强调文字颜色 3 2 3 4" xfId="2507"/>
    <cellStyle name="60% - 强调文字颜色 3 2 3 4 3" xfId="5410"/>
    <cellStyle name="60% - 强调文字颜色 3 2 3 5" xfId="3806"/>
    <cellStyle name="60% - 强调文字颜色 3 2 4" xfId="1008"/>
    <cellStyle name="60% - 强调文字颜色 3 2 4 2" xfId="1010"/>
    <cellStyle name="60% - 强调文字颜色 3 2 4 2 2" xfId="3811"/>
    <cellStyle name="60% - 强调文字颜色 3 2 4 2 2 2" xfId="5411"/>
    <cellStyle name="60% - 强调文字颜色 3 2 4 2 2 3" xfId="5412"/>
    <cellStyle name="60% - 强调文字颜色 3 2 4 2 2 3 2" xfId="5413"/>
    <cellStyle name="60% - 强调文字颜色 3 2 4 3" xfId="3810"/>
    <cellStyle name="60% - 强调文字颜色 3 2 5" xfId="1012"/>
    <cellStyle name="60% - 强调文字颜色 3 2 5 2" xfId="3812"/>
    <cellStyle name="60% - 强调文字颜色 3 2 6" xfId="2503"/>
    <cellStyle name="60% - 强调文字颜色 3 2 6 2" xfId="5414"/>
    <cellStyle name="60% - 强调文字颜色 3 2 6 3 2" xfId="5415"/>
    <cellStyle name="60% - 强调文字颜色 3 2 7" xfId="3804"/>
    <cellStyle name="60% - 强调文字颜色 3 2 7 3 2" xfId="5416"/>
    <cellStyle name="60% - 强调文字颜色 3 2_2015财政决算公开" xfId="3813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6"/>
    <cellStyle name="60% - 强调文字颜色 3 3 2 2 3" xfId="3815"/>
    <cellStyle name="60% - 强调文字颜色 3 3 2 2 3 2" xfId="5417"/>
    <cellStyle name="60% - 强调文字颜色 3 3 2 2 3 3" xfId="5418"/>
    <cellStyle name="60% - 强调文字颜色 3 3 2 2 3 3 2" xfId="5419"/>
    <cellStyle name="60% - 强调文字颜色 3 3 2 3" xfId="1056"/>
    <cellStyle name="60% - 强调文字颜色 3 3 2 3 2" xfId="3817"/>
    <cellStyle name="60% - 强调文字颜色 3 3 2 4" xfId="3814"/>
    <cellStyle name="60% - 强调文字颜色 3 3 2 4 2" xfId="5420"/>
    <cellStyle name="60% - 强调文字颜色 3 3 2 4 3 2" xfId="5421"/>
    <cellStyle name="60% - 强调文字颜色 3 3 3" xfId="1057"/>
    <cellStyle name="60% - 强调文字颜色 3 3 3 2" xfId="1058"/>
    <cellStyle name="60% - 强调文字颜色 3 3 3 2 2" xfId="3819"/>
    <cellStyle name="60% - 强调文字颜色 3 3 3 2 2 2" xfId="5422"/>
    <cellStyle name="60% - 强调文字颜色 3 3 3 2 2 3 2" xfId="5423"/>
    <cellStyle name="60% - 强调文字颜色 3 3 3 3" xfId="3818"/>
    <cellStyle name="60% - 强调文字颜色 3 3 3 3 3 2" xfId="5424"/>
    <cellStyle name="60% - 强调文字颜色 3 3 4" xfId="1016"/>
    <cellStyle name="60% - 强调文字颜色 3 3 4 2" xfId="3820"/>
    <cellStyle name="60% - 强调文字颜色 3 3 4 2 3" xfId="5425"/>
    <cellStyle name="60% - 强调文字颜色 3 3 5" xfId="2508"/>
    <cellStyle name="60% - 强调文字颜色 3 3 5 2" xfId="5426"/>
    <cellStyle name="60% - 强调文字颜色 3 3 5 3" xfId="5427"/>
    <cellStyle name="60% - 强调文字颜色 3 4" xfId="1059"/>
    <cellStyle name="60% - 强调文字颜色 3 4 2" xfId="1060"/>
    <cellStyle name="60% - 强调文字颜色 3 4 2 2" xfId="1061"/>
    <cellStyle name="60% - 强调文字颜色 3 4 2 2 2" xfId="3823"/>
    <cellStyle name="60% - 强调文字颜色 3 4 2 3" xfId="3822"/>
    <cellStyle name="60% - 强调文字颜色 3 4 3" xfId="1062"/>
    <cellStyle name="60% - 强调文字颜色 3 4 3 2" xfId="3824"/>
    <cellStyle name="60% - 强调文字颜色 3 4 3 2 2" xfId="5428"/>
    <cellStyle name="60% - 强调文字颜色 3 4 4" xfId="3821"/>
    <cellStyle name="60% - 强调文字颜色 3 4 4 2" xfId="5429"/>
    <cellStyle name="60% - 强调文字颜色 3 4 4 3" xfId="5430"/>
    <cellStyle name="60% - 强调文字颜色 3 4 4 3 2" xfId="5431"/>
    <cellStyle name="60% - 强调文字颜色 3 5" xfId="1064"/>
    <cellStyle name="60% - 强调文字颜色 3 5 2" xfId="1065"/>
    <cellStyle name="60% - 强调文字颜色 3 5 2 2" xfId="1066"/>
    <cellStyle name="60% - 强调文字颜色 3 5 2 2 2" xfId="3827"/>
    <cellStyle name="60% - 强调文字颜色 3 5 2 2 2 3" xfId="5432"/>
    <cellStyle name="60% - 强调文字颜色 3 5 2 3" xfId="3826"/>
    <cellStyle name="60% - 强调文字颜色 3 5 2 3 3" xfId="5433"/>
    <cellStyle name="60% - 强调文字颜色 3 5 3" xfId="1067"/>
    <cellStyle name="60% - 强调文字颜色 3 5 3 2" xfId="3828"/>
    <cellStyle name="60% - 强调文字颜色 3 5 3 2 2" xfId="5434"/>
    <cellStyle name="60% - 强调文字颜色 3 5 3 2 3 2" xfId="5435"/>
    <cellStyle name="60% - 强调文字颜色 3 5 4" xfId="3825"/>
    <cellStyle name="60% - 强调文字颜色 3 6" xfId="1068"/>
    <cellStyle name="60% - 强调文字颜色 3 6 2" xfId="1069"/>
    <cellStyle name="60% - 强调文字颜色 3 6 2 2" xfId="3830"/>
    <cellStyle name="60% - 强调文字颜色 3 6 2 2 3" xfId="5436"/>
    <cellStyle name="60% - 强调文字颜色 3 6 3" xfId="3829"/>
    <cellStyle name="60% - 强调文字颜色 3 6 3 2" xfId="5437"/>
    <cellStyle name="60% - 强调文字颜色 3 6 3 3" xfId="5438"/>
    <cellStyle name="60% - 强调文字颜色 3 6 3 3 2" xfId="5439"/>
    <cellStyle name="60% - 强调文字颜色 3 7" xfId="1070"/>
    <cellStyle name="60% - 强调文字颜色 3 7 2" xfId="3831"/>
    <cellStyle name="60% - 强调文字颜色 3 7 2 3 2" xfId="5440"/>
    <cellStyle name="60% - 强调文字颜色 3 8" xfId="2502"/>
    <cellStyle name="60% - 强调文字颜色 3 9" xfId="3803"/>
    <cellStyle name="60% - 强调文字颜色 3 9 3" xfId="5441"/>
    <cellStyle name="60% - 强调文字颜色 3 9 3 2" xfId="5442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4"/>
    <cellStyle name="60% - 强调文字颜色 4 2 2 2 3" xfId="2512"/>
    <cellStyle name="60% - 强调文字颜色 4 2 2 3" xfId="941"/>
    <cellStyle name="60% - 强调文字颜色 4 2 2 3 2" xfId="2513"/>
    <cellStyle name="60% - 强调文字颜色 4 2 2 4" xfId="2511"/>
    <cellStyle name="60% - 强调文字颜色 4 2 3" xfId="943"/>
    <cellStyle name="60% - 强调文字颜色 4 2 3 2" xfId="945"/>
    <cellStyle name="60% - 强调文字颜色 4 2 3 2 2" xfId="947"/>
    <cellStyle name="60% - 强调文字颜色 4 2 3 2 2 2" xfId="3837"/>
    <cellStyle name="60% - 强调文字颜色 4 2 3 2 2 2 2" xfId="5443"/>
    <cellStyle name="60% - 强调文字颜色 4 2 3 2 3" xfId="3836"/>
    <cellStyle name="60% - 强调文字颜色 4 2 3 2 3 2" xfId="5444"/>
    <cellStyle name="60% - 强调文字颜色 4 2 3 2 3 3" xfId="5445"/>
    <cellStyle name="60% - 强调文字颜色 4 2 3 3" xfId="949"/>
    <cellStyle name="60% - 强调文字颜色 4 2 3 3 2" xfId="3838"/>
    <cellStyle name="60% - 强调文字颜色 4 2 3 4" xfId="2514"/>
    <cellStyle name="60% - 强调文字颜色 4 2 3 4 2" xfId="5446"/>
    <cellStyle name="60% - 强调文字颜色 4 2 3 5" xfId="3835"/>
    <cellStyle name="60% - 强调文字颜色 4 2 3 5 3 2" xfId="5447"/>
    <cellStyle name="60% - 强调文字颜色 4 2 4" xfId="952"/>
    <cellStyle name="60% - 强调文字颜色 4 2 4 2" xfId="956"/>
    <cellStyle name="60% - 强调文字颜色 4 2 4 2 2" xfId="3840"/>
    <cellStyle name="60% - 强调文字颜色 4 2 4 2 2 3 2" xfId="5448"/>
    <cellStyle name="60% - 强调文字颜色 4 2 4 3" xfId="3839"/>
    <cellStyle name="60% - 强调文字颜色 4 2 5" xfId="959"/>
    <cellStyle name="60% - 强调文字颜色 4 2 5 2" xfId="3841"/>
    <cellStyle name="60% - 强调文字颜色 4 2 5 2 2" xfId="5449"/>
    <cellStyle name="60% - 强调文字颜色 4 2 6" xfId="2510"/>
    <cellStyle name="60% - 强调文字颜色 4 2 6 3" xfId="5450"/>
    <cellStyle name="60% - 强调文字颜色 4 2 7" xfId="3833"/>
    <cellStyle name="60% - 强调文字颜色 4 2 7 3" xfId="5451"/>
    <cellStyle name="60% - 强调文字颜色 4 2_2015财政决算公开" xfId="3842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5"/>
    <cellStyle name="60% - 强调文字颜色 4 3 2 2 2 2 3" xfId="5452"/>
    <cellStyle name="60% - 强调文字颜色 4 3 2 2 2 2 3 2" xfId="5453"/>
    <cellStyle name="60% - 强调文字颜色 4 3 2 2 3" xfId="3844"/>
    <cellStyle name="60% - 强调文字颜色 4 3 2 2 3 2" xfId="5454"/>
    <cellStyle name="60% - 强调文字颜色 4 3 2 3" xfId="1082"/>
    <cellStyle name="60% - 强调文字颜色 4 3 2 3 2" xfId="3846"/>
    <cellStyle name="60% - 强调文字颜色 4 3 2 4" xfId="3843"/>
    <cellStyle name="60% - 强调文字颜色 4 3 2 4 3" xfId="5455"/>
    <cellStyle name="60% - 强调文字颜色 4 3 2 4 3 2" xfId="5456"/>
    <cellStyle name="60% - 强调文字颜色 4 3 3" xfId="1086"/>
    <cellStyle name="60% - 强调文字颜色 4 3 3 2" xfId="1090"/>
    <cellStyle name="60% - 强调文字颜色 4 3 3 2 2" xfId="3848"/>
    <cellStyle name="60% - 强调文字颜色 4 3 3 2 2 3 2" xfId="5457"/>
    <cellStyle name="60% - 强调文字颜色 4 3 3 3" xfId="3847"/>
    <cellStyle name="60% - 强调文字颜色 4 3 3 3 3 2" xfId="5458"/>
    <cellStyle name="60% - 强调文字颜色 4 3 4" xfId="1095"/>
    <cellStyle name="60% - 强调文字颜色 4 3 4 2" xfId="3849"/>
    <cellStyle name="60% - 强调文字颜色 4 3 4 2 3" xfId="5459"/>
    <cellStyle name="60% - 强调文字颜色 4 3 4 2 3 2" xfId="5460"/>
    <cellStyle name="60% - 强调文字颜色 4 3 5" xfId="2515"/>
    <cellStyle name="60% - 强调文字颜色 4 3 5 3" xfId="5461"/>
    <cellStyle name="60% - 强调文字颜色 4 3 5 3 2" xfId="5462"/>
    <cellStyle name="60% - 强调文字颜色 4 4" xfId="1096"/>
    <cellStyle name="60% - 强调文字颜色 4 4 2" xfId="1097"/>
    <cellStyle name="60% - 强调文字颜色 4 4 2 2" xfId="240"/>
    <cellStyle name="60% - 强调文字颜色 4 4 2 2 2" xfId="3852"/>
    <cellStyle name="60% - 强调文字颜色 4 4 2 2 2 2" xfId="5463"/>
    <cellStyle name="60% - 强调文字颜色 4 4 2 2 2 3 2" xfId="5464"/>
    <cellStyle name="60% - 强调文字颜色 4 4 2 3" xfId="3851"/>
    <cellStyle name="60% - 强调文字颜色 4 4 3" xfId="1099"/>
    <cellStyle name="60% - 强调文字颜色 4 4 3 2" xfId="3853"/>
    <cellStyle name="60% - 强调文字颜色 4 4 3 2 3" xfId="5465"/>
    <cellStyle name="60% - 强调文字颜色 4 4 4" xfId="3850"/>
    <cellStyle name="60% - 强调文字颜色 4 4 4 2" xfId="5466"/>
    <cellStyle name="60% - 强调文字颜色 4 4 4 3" xfId="5467"/>
    <cellStyle name="60% - 强调文字颜色 4 4 4 3 2" xfId="5468"/>
    <cellStyle name="60% - 强调文字颜色 4 5" xfId="1100"/>
    <cellStyle name="60% - 强调文字颜色 4 5 2" xfId="1101"/>
    <cellStyle name="60% - 强调文字颜色 4 5 2 2" xfId="408"/>
    <cellStyle name="60% - 强调文字颜色 4 5 2 2 2" xfId="3856"/>
    <cellStyle name="60% - 强调文字颜色 4 5 2 2 2 3 2" xfId="5469"/>
    <cellStyle name="60% - 强调文字颜色 4 5 2 3" xfId="3855"/>
    <cellStyle name="60% - 强调文字颜色 4 5 2 3 3 2" xfId="5470"/>
    <cellStyle name="60% - 强调文字颜色 4 5 3" xfId="1103"/>
    <cellStyle name="60% - 强调文字颜色 4 5 3 2" xfId="3857"/>
    <cellStyle name="60% - 强调文字颜色 4 5 3 2 3 2" xfId="5471"/>
    <cellStyle name="60% - 强调文字颜色 4 5 4" xfId="3854"/>
    <cellStyle name="60% - 强调文字颜色 4 6" xfId="1104"/>
    <cellStyle name="60% - 强调文字颜色 4 6 2" xfId="1106"/>
    <cellStyle name="60% - 强调文字颜色 4 6 2 2" xfId="3859"/>
    <cellStyle name="60% - 强调文字颜色 4 6 2 2 3 2" xfId="5472"/>
    <cellStyle name="60% - 强调文字颜色 4 6 3" xfId="3858"/>
    <cellStyle name="60% - 强调文字颜色 4 6 3 2" xfId="5473"/>
    <cellStyle name="60% - 强调文字颜色 4 6 3 3" xfId="5474"/>
    <cellStyle name="60% - 强调文字颜色 4 6 3 3 2" xfId="5475"/>
    <cellStyle name="60% - 强调文字颜色 4 7" xfId="1107"/>
    <cellStyle name="60% - 强调文字颜色 4 7 2" xfId="3860"/>
    <cellStyle name="60% - 强调文字颜色 4 8" xfId="2509"/>
    <cellStyle name="60% - 强调文字颜色 4 9" xfId="3832"/>
    <cellStyle name="60% - 强调文字颜色 4 9 3" xfId="5476"/>
    <cellStyle name="60% - 强调文字颜色 4 9 3 2" xfId="5477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3"/>
    <cellStyle name="60% - 强调文字颜色 5 2 2 2 2 2 2" xfId="5478"/>
    <cellStyle name="60% - 强调文字颜色 5 2 2 2 2 2 3" xfId="5479"/>
    <cellStyle name="60% - 强调文字颜色 5 2 2 2 3" xfId="2519"/>
    <cellStyle name="60% - 强调文字颜色 5 2 2 2 3 2" xfId="5480"/>
    <cellStyle name="60% - 强调文字颜色 5 2 2 2 3 3 2" xfId="5481"/>
    <cellStyle name="60% - 强调文字颜色 5 2 2 3" xfId="1115"/>
    <cellStyle name="60% - 强调文字颜色 5 2 2 3 2" xfId="2520"/>
    <cellStyle name="60% - 强调文字颜色 5 2 2 3 2 2" xfId="5482"/>
    <cellStyle name="60% - 强调文字颜色 5 2 2 4" xfId="2518"/>
    <cellStyle name="60% - 强调文字颜色 5 2 2 4 2" xfId="5483"/>
    <cellStyle name="60% - 强调文字颜色 5 2 3" xfId="1116"/>
    <cellStyle name="60% - 强调文字颜色 5 2 3 2" xfId="1117"/>
    <cellStyle name="60% - 强调文字颜色 5 2 3 2 2" xfId="1118"/>
    <cellStyle name="60% - 强调文字颜色 5 2 3 2 2 2" xfId="3866"/>
    <cellStyle name="60% - 强调文字颜色 5 2 3 2 2 2 2" xfId="5484"/>
    <cellStyle name="60% - 强调文字颜色 5 2 3 2 2 2 3" xfId="5485"/>
    <cellStyle name="60% - 强调文字颜色 5 2 3 2 3" xfId="3865"/>
    <cellStyle name="60% - 强调文字颜色 5 2 3 2 3 3" xfId="5486"/>
    <cellStyle name="60% - 强调文字颜色 5 2 3 3" xfId="1119"/>
    <cellStyle name="60% - 强调文字颜色 5 2 3 3 2" xfId="3867"/>
    <cellStyle name="60% - 强调文字颜色 5 2 3 3 2 3" xfId="5487"/>
    <cellStyle name="60% - 强调文字颜色 5 2 3 3 2 3 2" xfId="5488"/>
    <cellStyle name="60% - 强调文字颜色 5 2 3 4" xfId="2521"/>
    <cellStyle name="60% - 强调文字颜色 5 2 3 5" xfId="3864"/>
    <cellStyle name="60% - 强调文字颜色 5 2 3 5 2" xfId="5489"/>
    <cellStyle name="60% - 强调文字颜色 5 2 3 5 3" xfId="5490"/>
    <cellStyle name="60% - 强调文字颜色 5 2 4" xfId="1120"/>
    <cellStyle name="60% - 强调文字颜色 5 2 4 2" xfId="1121"/>
    <cellStyle name="60% - 强调文字颜色 5 2 4 2 2" xfId="3869"/>
    <cellStyle name="60% - 强调文字颜色 5 2 4 3" xfId="3868"/>
    <cellStyle name="60% - 强调文字颜色 5 2 4 3 3 2" xfId="5491"/>
    <cellStyle name="60% - 强调文字颜色 5 2 5" xfId="1123"/>
    <cellStyle name="60% - 强调文字颜色 5 2 5 2" xfId="3870"/>
    <cellStyle name="60% - 强调文字颜色 5 2 5 2 3" xfId="5492"/>
    <cellStyle name="60% - 强调文字颜色 5 2 5 2 3 2" xfId="5493"/>
    <cellStyle name="60% - 强调文字颜色 5 2 6" xfId="2517"/>
    <cellStyle name="60% - 强调文字颜色 5 2 6 2" xfId="5494"/>
    <cellStyle name="60% - 强调文字颜色 5 2 7" xfId="3862"/>
    <cellStyle name="60% - 强调文字颜色 5 2 7 2" xfId="5495"/>
    <cellStyle name="60% - 强调文字颜色 5 2 7 3" xfId="5496"/>
    <cellStyle name="60% - 强调文字颜色 5 2_2015财政决算公开" xfId="3871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4"/>
    <cellStyle name="60% - 强调文字颜色 5 3 2 2 3" xfId="3873"/>
    <cellStyle name="60% - 强调文字颜色 5 3 2 3" xfId="128"/>
    <cellStyle name="60% - 强调文字颜色 5 3 2 3 2" xfId="3875"/>
    <cellStyle name="60% - 强调文字颜色 5 3 2 4" xfId="3872"/>
    <cellStyle name="60% - 强调文字颜色 5 3 3" xfId="1128"/>
    <cellStyle name="60% - 强调文字颜色 5 3 3 2" xfId="1130"/>
    <cellStyle name="60% - 强调文字颜色 5 3 3 2 2" xfId="3877"/>
    <cellStyle name="60% - 强调文字颜色 5 3 3 2 2 3" xfId="5497"/>
    <cellStyle name="60% - 强调文字颜色 5 3 3 3" xfId="3876"/>
    <cellStyle name="60% - 强调文字颜色 5 3 4" xfId="1132"/>
    <cellStyle name="60% - 强调文字颜色 5 3 4 2" xfId="3878"/>
    <cellStyle name="60% - 强调文字颜色 5 3 4 2 2" xfId="5498"/>
    <cellStyle name="60% - 强调文字颜色 5 3 5" xfId="2522"/>
    <cellStyle name="60% - 强调文字颜色 5 3 5 2" xfId="5499"/>
    <cellStyle name="60% - 强调文字颜色 5 4" xfId="1133"/>
    <cellStyle name="60% - 强调文字颜色 5 4 2" xfId="1134"/>
    <cellStyle name="60% - 强调文字颜色 5 4 2 2" xfId="439"/>
    <cellStyle name="60% - 强调文字颜色 5 4 2 2 2" xfId="3881"/>
    <cellStyle name="60% - 强调文字颜色 5 4 2 2 2 2" xfId="5500"/>
    <cellStyle name="60% - 强调文字颜色 5 4 2 2 2 3 2" xfId="5501"/>
    <cellStyle name="60% - 强调文字颜色 5 4 2 3" xfId="3880"/>
    <cellStyle name="60% - 强调文字颜色 5 4 3" xfId="1136"/>
    <cellStyle name="60% - 强调文字颜色 5 4 3 2" xfId="3882"/>
    <cellStyle name="60% - 强调文字颜色 5 4 3 2 3 2" xfId="5502"/>
    <cellStyle name="60% - 强调文字颜色 5 4 4" xfId="3879"/>
    <cellStyle name="60% - 强调文字颜色 5 5" xfId="1137"/>
    <cellStyle name="60% - 强调文字颜色 5 5 2" xfId="1138"/>
    <cellStyle name="60% - 强调文字颜色 5 5 2 2" xfId="541"/>
    <cellStyle name="60% - 强调文字颜色 5 5 2 2 2" xfId="3885"/>
    <cellStyle name="60% - 强调文字颜色 5 5 2 2 2 3 2" xfId="5503"/>
    <cellStyle name="60% - 强调文字颜色 5 5 2 3" xfId="3884"/>
    <cellStyle name="60% - 强调文字颜色 5 5 2 3 3 2" xfId="5504"/>
    <cellStyle name="60% - 强调文字颜色 5 5 3" xfId="1139"/>
    <cellStyle name="60% - 强调文字颜色 5 5 3 2" xfId="3886"/>
    <cellStyle name="60% - 强调文字颜色 5 5 4" xfId="3883"/>
    <cellStyle name="60% - 强调文字颜色 5 5 4 2" xfId="5505"/>
    <cellStyle name="60% - 强调文字颜色 5 6" xfId="1140"/>
    <cellStyle name="60% - 强调文字颜色 5 6 2" xfId="1141"/>
    <cellStyle name="60% - 强调文字颜色 5 6 2 2" xfId="3888"/>
    <cellStyle name="60% - 强调文字颜色 5 6 2 2 3 2" xfId="5506"/>
    <cellStyle name="60% - 强调文字颜色 5 6 3" xfId="3887"/>
    <cellStyle name="60% - 强调文字颜色 5 6 3 2" xfId="5507"/>
    <cellStyle name="60% - 强调文字颜色 5 6 3 3" xfId="5508"/>
    <cellStyle name="60% - 强调文字颜色 5 7" xfId="1142"/>
    <cellStyle name="60% - 强调文字颜色 5 7 2" xfId="3889"/>
    <cellStyle name="60% - 强调文字颜色 5 7 2 2" xfId="5509"/>
    <cellStyle name="60% - 强调文字颜色 5 7 2 3 2" xfId="5510"/>
    <cellStyle name="60% - 强调文字颜色 5 8" xfId="2516"/>
    <cellStyle name="60% - 强调文字颜色 5 9" xfId="3861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2"/>
    <cellStyle name="60% - 强调文字颜色 6 2 2 2 2 2 2" xfId="5511"/>
    <cellStyle name="60% - 强调文字颜色 6 2 2 2 2 2 3 2" xfId="5512"/>
    <cellStyle name="60% - 强调文字颜色 6 2 2 2 3" xfId="2526"/>
    <cellStyle name="60% - 强调文字颜色 6 2 2 2 3 3" xfId="5513"/>
    <cellStyle name="60% - 强调文字颜色 6 2 2 3" xfId="1148"/>
    <cellStyle name="60% - 强调文字颜色 6 2 2 3 2" xfId="2527"/>
    <cellStyle name="60% - 强调文字颜色 6 2 2 3 2 2" xfId="5514"/>
    <cellStyle name="60% - 强调文字颜色 6 2 2 4" xfId="2525"/>
    <cellStyle name="60% - 强调文字颜色 6 2 2 4 3" xfId="5515"/>
    <cellStyle name="60% - 强调文字颜色 6 2 3" xfId="1149"/>
    <cellStyle name="60% - 强调文字颜色 6 2 3 2" xfId="1150"/>
    <cellStyle name="60% - 强调文字颜色 6 2 3 2 2" xfId="1151"/>
    <cellStyle name="60% - 强调文字颜色 6 2 3 2 2 2" xfId="3895"/>
    <cellStyle name="60% - 强调文字颜色 6 2 3 2 3" xfId="3894"/>
    <cellStyle name="60% - 强调文字颜色 6 2 3 3" xfId="1152"/>
    <cellStyle name="60% - 强调文字颜色 6 2 3 3 2" xfId="3896"/>
    <cellStyle name="60% - 强调文字颜色 6 2 3 3 2 3 2" xfId="5516"/>
    <cellStyle name="60% - 强调文字颜色 6 2 3 4" xfId="2528"/>
    <cellStyle name="60% - 强调文字颜色 6 2 3 4 2" xfId="5517"/>
    <cellStyle name="60% - 强调文字颜色 6 2 3 4 3" xfId="5518"/>
    <cellStyle name="60% - 强调文字颜色 6 2 3 5" xfId="3893"/>
    <cellStyle name="60% - 强调文字颜色 6 2 3 5 2" xfId="5519"/>
    <cellStyle name="60% - 强调文字颜色 6 2 3 5 3" xfId="5520"/>
    <cellStyle name="60% - 强调文字颜色 6 2 4" xfId="1153"/>
    <cellStyle name="60% - 强调文字颜色 6 2 4 2" xfId="1154"/>
    <cellStyle name="60% - 强调文字颜色 6 2 4 2 2" xfId="3898"/>
    <cellStyle name="60% - 强调文字颜色 6 2 4 2 2 3" xfId="5521"/>
    <cellStyle name="60% - 强调文字颜色 6 2 4 2 2 3 2" xfId="5522"/>
    <cellStyle name="60% - 强调文字颜色 6 2 4 3" xfId="3897"/>
    <cellStyle name="60% - 强调文字颜色 6 2 4 3 2" xfId="5523"/>
    <cellStyle name="60% - 强调文字颜色 6 2 4 3 3 2" xfId="5524"/>
    <cellStyle name="60% - 强调文字颜色 6 2 5" xfId="1156"/>
    <cellStyle name="60% - 强调文字颜色 6 2 5 2" xfId="3899"/>
    <cellStyle name="60% - 强调文字颜色 6 2 5 2 2" xfId="5525"/>
    <cellStyle name="60% - 强调文字颜色 6 2 5 2 3" xfId="5526"/>
    <cellStyle name="60% - 强调文字颜色 6 2 5 2 3 2" xfId="5527"/>
    <cellStyle name="60% - 强调文字颜色 6 2 6" xfId="2524"/>
    <cellStyle name="60% - 强调文字颜色 6 2 6 2" xfId="5528"/>
    <cellStyle name="60% - 强调文字颜色 6 2 7" xfId="3891"/>
    <cellStyle name="60% - 强调文字颜色 6 2 7 2" xfId="5529"/>
    <cellStyle name="60% - 强调文字颜色 6 2 7 3" xfId="5530"/>
    <cellStyle name="60% - 强调文字颜色 6 2 7 3 2" xfId="5531"/>
    <cellStyle name="60% - 强调文字颜色 6 2_2015财政决算公开" xfId="3900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3"/>
    <cellStyle name="60% - 强调文字颜色 6 3 2 2 2 2 2" xfId="5532"/>
    <cellStyle name="60% - 强调文字颜色 6 3 2 2 3" xfId="3902"/>
    <cellStyle name="60% - 强调文字颜色 6 3 2 3" xfId="380"/>
    <cellStyle name="60% - 强调文字颜色 6 3 2 3 2" xfId="3904"/>
    <cellStyle name="60% - 强调文字颜色 6 3 2 3 2 2" xfId="5533"/>
    <cellStyle name="60% - 强调文字颜色 6 3 2 3 2 3" xfId="5534"/>
    <cellStyle name="60% - 强调文字颜色 6 3 2 4" xfId="3901"/>
    <cellStyle name="60% - 强调文字颜色 6 3 2 4 3" xfId="5535"/>
    <cellStyle name="60% - 强调文字颜色 6 3 3" xfId="1163"/>
    <cellStyle name="60% - 强调文字颜色 6 3 3 2" xfId="1165"/>
    <cellStyle name="60% - 强调文字颜色 6 3 3 2 2" xfId="3906"/>
    <cellStyle name="60% - 强调文字颜色 6 3 3 2 2 2" xfId="5536"/>
    <cellStyle name="60% - 强调文字颜色 6 3 3 3" xfId="3905"/>
    <cellStyle name="60% - 强调文字颜色 6 3 3 3 3 2" xfId="5537"/>
    <cellStyle name="60% - 强调文字颜色 6 3 4" xfId="1167"/>
    <cellStyle name="60% - 强调文字颜色 6 3 4 2" xfId="3907"/>
    <cellStyle name="60% - 强调文字颜色 6 3 4 2 3" xfId="5538"/>
    <cellStyle name="60% - 强调文字颜色 6 3 4 2 3 2" xfId="5539"/>
    <cellStyle name="60% - 强调文字颜色 6 3 5" xfId="2529"/>
    <cellStyle name="60% - 强调文字颜色 6 4" xfId="1169"/>
    <cellStyle name="60% - 强调文字颜色 6 4 2" xfId="1171"/>
    <cellStyle name="60% - 强调文字颜色 6 4 2 2" xfId="475"/>
    <cellStyle name="60% - 强调文字颜色 6 4 2 2 2" xfId="3910"/>
    <cellStyle name="60% - 强调文字颜色 6 4 2 3" xfId="3909"/>
    <cellStyle name="60% - 强调文字颜色 6 4 2 3 2" xfId="5540"/>
    <cellStyle name="60% - 强调文字颜色 6 4 2 3 3 2" xfId="5541"/>
    <cellStyle name="60% - 强调文字颜色 6 4 3" xfId="1173"/>
    <cellStyle name="60% - 强调文字颜色 6 4 3 2" xfId="3911"/>
    <cellStyle name="60% - 强调文字颜色 6 4 3 2 3" xfId="5542"/>
    <cellStyle name="60% - 强调文字颜色 6 4 4" xfId="3908"/>
    <cellStyle name="60% - 强调文字颜色 6 4 4 2" xfId="5543"/>
    <cellStyle name="60% - 强调文字颜色 6 4 4 3" xfId="5544"/>
    <cellStyle name="60% - 强调文字颜色 6 4 4 3 2" xfId="5545"/>
    <cellStyle name="60% - 强调文字颜色 6 5" xfId="1175"/>
    <cellStyle name="60% - 强调文字颜色 6 5 2" xfId="1179"/>
    <cellStyle name="60% - 强调文字颜色 6 5 2 2" xfId="1181"/>
    <cellStyle name="60% - 强调文字颜色 6 5 2 2 2" xfId="3914"/>
    <cellStyle name="60% - 强调文字颜色 6 5 2 2 2 2" xfId="5546"/>
    <cellStyle name="60% - 强调文字颜色 6 5 2 2 2 3" xfId="5547"/>
    <cellStyle name="60% - 强调文字颜色 6 5 2 3" xfId="3913"/>
    <cellStyle name="60% - 强调文字颜色 6 5 2 3 3" xfId="5548"/>
    <cellStyle name="60% - 强调文字颜色 6 5 3" xfId="1184"/>
    <cellStyle name="60% - 强调文字颜色 6 5 3 2" xfId="3915"/>
    <cellStyle name="60% - 强调文字颜色 6 5 3 2 2" xfId="5549"/>
    <cellStyle name="60% - 强调文字颜色 6 5 3 2 3 2" xfId="5550"/>
    <cellStyle name="60% - 强调文字颜色 6 5 4" xfId="3912"/>
    <cellStyle name="60% - 强调文字颜色 6 5 4 3" xfId="5551"/>
    <cellStyle name="60% - 强调文字颜色 6 6" xfId="1185"/>
    <cellStyle name="60% - 强调文字颜色 6 6 2" xfId="1186"/>
    <cellStyle name="60% - 强调文字颜色 6 6 2 2" xfId="3917"/>
    <cellStyle name="60% - 强调文字颜色 6 6 2 2 3 2" xfId="5552"/>
    <cellStyle name="60% - 强调文字颜色 6 6 3" xfId="3916"/>
    <cellStyle name="60% - 强调文字颜色 6 7" xfId="1187"/>
    <cellStyle name="60% - 强调文字颜色 6 7 2" xfId="3918"/>
    <cellStyle name="60% - 强调文字颜色 6 7 2 2" xfId="5553"/>
    <cellStyle name="60% - 强调文字颜色 6 8" xfId="2523"/>
    <cellStyle name="60% - 强调文字颜色 6 9" xfId="3890"/>
    <cellStyle name="60% - 强调文字颜色 6 9 3" xfId="5554"/>
    <cellStyle name="60% - 着色 1" xfId="2687"/>
    <cellStyle name="60% - 着色 1 2" xfId="2817"/>
    <cellStyle name="60% - 着色 2" xfId="2686"/>
    <cellStyle name="60% - 着色 2 2" xfId="2818"/>
    <cellStyle name="60% - 着色 3" xfId="2659"/>
    <cellStyle name="60% - 着色 3 2" xfId="2819"/>
    <cellStyle name="60% - 着色 4" xfId="2607"/>
    <cellStyle name="60% - 着色 4 2" xfId="2820"/>
    <cellStyle name="60% - 着色 5" xfId="2606"/>
    <cellStyle name="60% - 着色 6" xfId="2605"/>
    <cellStyle name="60% - 着色 6 2" xfId="2821"/>
    <cellStyle name="Calc Currency (0)" xfId="1188"/>
    <cellStyle name="Calc Currency (0) 2" xfId="3919"/>
    <cellStyle name="Calc Currency (0) 3" xfId="5555"/>
    <cellStyle name="Calc Currency (0) 4 2" xfId="5556"/>
    <cellStyle name="Comma [0]" xfId="1190"/>
    <cellStyle name="Comma [0] 2" xfId="3920"/>
    <cellStyle name="Comma [0] 3" xfId="5557"/>
    <cellStyle name="comma zerodec" xfId="1191"/>
    <cellStyle name="comma zerodec 2" xfId="3921"/>
    <cellStyle name="Comma_1995" xfId="1193"/>
    <cellStyle name="Currency [0]" xfId="1194"/>
    <cellStyle name="Currency [0] 2" xfId="3922"/>
    <cellStyle name="Currency [0] 3" xfId="5558"/>
    <cellStyle name="Currency_1995" xfId="1195"/>
    <cellStyle name="Currency1" xfId="1197"/>
    <cellStyle name="Currency1 2" xfId="3923"/>
    <cellStyle name="Currency1 4" xfId="5559"/>
    <cellStyle name="Date" xfId="1198"/>
    <cellStyle name="Date 2" xfId="3924"/>
    <cellStyle name="Dollar (zero dec)" xfId="1199"/>
    <cellStyle name="Dollar (zero dec) 2" xfId="3925"/>
    <cellStyle name="Dollar (zero dec) 3" xfId="5560"/>
    <cellStyle name="Dollar (zero dec) 4 2" xfId="5561"/>
    <cellStyle name="Fixed" xfId="1202"/>
    <cellStyle name="Fixed 2" xfId="3926"/>
    <cellStyle name="Fixed 4 2" xfId="5562"/>
    <cellStyle name="Header1" xfId="1204"/>
    <cellStyle name="Header1 2" xfId="3927"/>
    <cellStyle name="Header2" xfId="1206"/>
    <cellStyle name="Header2 2" xfId="3928"/>
    <cellStyle name="Header2 2 2 2 2" xfId="5563"/>
    <cellStyle name="Header2 2 3" xfId="5564"/>
    <cellStyle name="Header2 2 3 2" xfId="5565"/>
    <cellStyle name="Header2 3 3" xfId="5566"/>
    <cellStyle name="Header2 4 3" xfId="5567"/>
    <cellStyle name="Header2 4 3 2" xfId="5568"/>
    <cellStyle name="Header2 7" xfId="5569"/>
    <cellStyle name="Header2 7 2" xfId="5570"/>
    <cellStyle name="HEADING1" xfId="1207"/>
    <cellStyle name="HEADING1 2" xfId="3929"/>
    <cellStyle name="HEADING2" xfId="1208"/>
    <cellStyle name="HEADING2 2" xfId="3930"/>
    <cellStyle name="HEADING2 3" xfId="5571"/>
    <cellStyle name="no dec" xfId="671"/>
    <cellStyle name="no dec 2" xfId="3931"/>
    <cellStyle name="no dec 3" xfId="5572"/>
    <cellStyle name="Norma,_laroux_4_营业在建 (2)_E21" xfId="472"/>
    <cellStyle name="Normal" xfId="5573"/>
    <cellStyle name="Percent_laroux" xfId="1210"/>
    <cellStyle name="Total" xfId="1211"/>
    <cellStyle name="Total 2" xfId="3932"/>
    <cellStyle name="Total 2 2 2" xfId="5574"/>
    <cellStyle name="Total 2 2 3" xfId="5575"/>
    <cellStyle name="Total 2 3" xfId="5576"/>
    <cellStyle name="Total 2 5" xfId="5577"/>
    <cellStyle name="Total 4" xfId="5578"/>
    <cellStyle name="Total 5" xfId="5579"/>
    <cellStyle name="Total 6" xfId="5580"/>
    <cellStyle name="Total 7" xfId="5581"/>
    <cellStyle name="Total 8 2 2 2" xfId="5582"/>
    <cellStyle name="Total 8 3" xfId="5583"/>
    <cellStyle name="Total 9" xfId="5584"/>
    <cellStyle name="百分比 2" xfId="1212"/>
    <cellStyle name="百分比 2 2" xfId="1213"/>
    <cellStyle name="百分比 2 2 2" xfId="1214"/>
    <cellStyle name="百分比 2 2 2 2" xfId="1215"/>
    <cellStyle name="百分比 2 2 2 2 2" xfId="254"/>
    <cellStyle name="百分比 2 2 2 2 2 2" xfId="3937"/>
    <cellStyle name="百分比 2 2 2 2 3" xfId="3936"/>
    <cellStyle name="百分比 2 2 2 3" xfId="1216"/>
    <cellStyle name="百分比 2 2 2 3 2" xfId="3938"/>
    <cellStyle name="百分比 2 2 2 4" xfId="3935"/>
    <cellStyle name="百分比 2 2 3" xfId="1217"/>
    <cellStyle name="百分比 2 2 3 2" xfId="1218"/>
    <cellStyle name="百分比 2 2 3 2 2" xfId="3940"/>
    <cellStyle name="百分比 2 2 3 3" xfId="3939"/>
    <cellStyle name="百分比 2 2 4" xfId="1219"/>
    <cellStyle name="百分比 2 2 4 2" xfId="3941"/>
    <cellStyle name="百分比 2 2 5" xfId="3934"/>
    <cellStyle name="百分比 2 3" xfId="1220"/>
    <cellStyle name="百分比 2 3 2" xfId="1221"/>
    <cellStyle name="百分比 2 3 2 2" xfId="1222"/>
    <cellStyle name="百分比 2 3 2 2 2" xfId="3944"/>
    <cellStyle name="百分比 2 3 2 3" xfId="3943"/>
    <cellStyle name="百分比 2 3 2 4" xfId="5585"/>
    <cellStyle name="百分比 2 3 3" xfId="1223"/>
    <cellStyle name="百分比 2 3 3 2" xfId="3945"/>
    <cellStyle name="百分比 2 3 4" xfId="3942"/>
    <cellStyle name="百分比 2 4" xfId="1224"/>
    <cellStyle name="百分比 2 4 2" xfId="1225"/>
    <cellStyle name="百分比 2 4 2 2" xfId="3947"/>
    <cellStyle name="百分比 2 4 3" xfId="3946"/>
    <cellStyle name="百分比 2 5" xfId="1226"/>
    <cellStyle name="百分比 2 5 2" xfId="3948"/>
    <cellStyle name="百分比 2 6" xfId="3933"/>
    <cellStyle name="百分比 3" xfId="1227"/>
    <cellStyle name="百分比 3 2" xfId="1228"/>
    <cellStyle name="百分比 3 2 2" xfId="1168"/>
    <cellStyle name="百分比 3 2 2 2" xfId="1170"/>
    <cellStyle name="百分比 3 2 2 2 2" xfId="3952"/>
    <cellStyle name="百分比 3 2 2 3" xfId="3951"/>
    <cellStyle name="百分比 3 2 3" xfId="1174"/>
    <cellStyle name="百分比 3 2 3 2" xfId="3953"/>
    <cellStyle name="百分比 3 2 4" xfId="3950"/>
    <cellStyle name="百分比 3 3" xfId="1229"/>
    <cellStyle name="百分比 3 3 2" xfId="1230"/>
    <cellStyle name="百分比 3 3 2 2" xfId="3955"/>
    <cellStyle name="百分比 3 3 3" xfId="3954"/>
    <cellStyle name="百分比 3 4" xfId="1231"/>
    <cellStyle name="百分比 3 4 2" xfId="3956"/>
    <cellStyle name="百分比 3 5" xfId="1232"/>
    <cellStyle name="百分比 3 5 2" xfId="3957"/>
    <cellStyle name="百分比 3 6" xfId="3949"/>
    <cellStyle name="百分比 4" xfId="1233"/>
    <cellStyle name="百分比 4 2" xfId="1235"/>
    <cellStyle name="百分比 4 2 2" xfId="1237"/>
    <cellStyle name="百分比 4 2 2 2" xfId="1238"/>
    <cellStyle name="百分比 4 2 2 2 2" xfId="3961"/>
    <cellStyle name="百分比 4 2 2 3" xfId="3960"/>
    <cellStyle name="百分比 4 2 2 4" xfId="5586"/>
    <cellStyle name="百分比 4 2 3" xfId="1240"/>
    <cellStyle name="百分比 4 2 3 2" xfId="3962"/>
    <cellStyle name="百分比 4 2 4" xfId="3959"/>
    <cellStyle name="百分比 4 2 5" xfId="5587"/>
    <cellStyle name="百分比 4 3" xfId="1242"/>
    <cellStyle name="百分比 4 3 2" xfId="1245"/>
    <cellStyle name="百分比 4 3 2 2" xfId="3964"/>
    <cellStyle name="百分比 4 3 3" xfId="3963"/>
    <cellStyle name="百分比 4 4" xfId="1247"/>
    <cellStyle name="百分比 4 4 2" xfId="3965"/>
    <cellStyle name="百分比 4 5" xfId="3958"/>
    <cellStyle name="百分比 5" xfId="1249"/>
    <cellStyle name="百分比 5 2" xfId="1253"/>
    <cellStyle name="百分比 5 2 2" xfId="1255"/>
    <cellStyle name="百分比 5 2 2 2" xfId="1256"/>
    <cellStyle name="百分比 5 2 2 2 2" xfId="3969"/>
    <cellStyle name="百分比 5 2 2 3" xfId="3968"/>
    <cellStyle name="百分比 5 2 3" xfId="1258"/>
    <cellStyle name="百分比 5 2 3 2" xfId="3970"/>
    <cellStyle name="百分比 5 2 4" xfId="3967"/>
    <cellStyle name="百分比 5 3" xfId="1260"/>
    <cellStyle name="百分比 5 3 2" xfId="1261"/>
    <cellStyle name="百分比 5 3 2 2" xfId="3972"/>
    <cellStyle name="百分比 5 3 3" xfId="3971"/>
    <cellStyle name="百分比 5 4" xfId="1263"/>
    <cellStyle name="百分比 5 4 2" xfId="3973"/>
    <cellStyle name="百分比 5 5" xfId="1265"/>
    <cellStyle name="百分比 5 5 2" xfId="3974"/>
    <cellStyle name="百分比 5 6" xfId="3966"/>
    <cellStyle name="百分比 5 7" xfId="4982"/>
    <cellStyle name="百分比 5 8" xfId="4990"/>
    <cellStyle name="百分比 6" xfId="1267"/>
    <cellStyle name="百分比 6 2" xfId="1269"/>
    <cellStyle name="百分比 6 2 2" xfId="1271"/>
    <cellStyle name="百分比 6 2 2 2" xfId="1273"/>
    <cellStyle name="百分比 6 2 2 2 2" xfId="3978"/>
    <cellStyle name="百分比 6 2 2 3" xfId="3977"/>
    <cellStyle name="百分比 6 2 3" xfId="1275"/>
    <cellStyle name="百分比 6 2 3 2" xfId="3979"/>
    <cellStyle name="百分比 6 2 4" xfId="3976"/>
    <cellStyle name="百分比 6 3" xfId="1277"/>
    <cellStyle name="百分比 6 3 2" xfId="1278"/>
    <cellStyle name="百分比 6 3 2 2" xfId="3981"/>
    <cellStyle name="百分比 6 3 3" xfId="3980"/>
    <cellStyle name="百分比 6 4" xfId="1280"/>
    <cellStyle name="百分比 6 4 2" xfId="3982"/>
    <cellStyle name="百分比 6 5" xfId="3975"/>
    <cellStyle name="百分比 7" xfId="1281"/>
    <cellStyle name="百分比 7 2" xfId="1282"/>
    <cellStyle name="百分比 7 2 2" xfId="1283"/>
    <cellStyle name="百分比 7 2 2 2" xfId="1284"/>
    <cellStyle name="百分比 7 2 2 2 2" xfId="3986"/>
    <cellStyle name="百分比 7 2 2 3" xfId="3985"/>
    <cellStyle name="百分比 7 2 2 4" xfId="5588"/>
    <cellStyle name="百分比 7 2 3" xfId="1285"/>
    <cellStyle name="百分比 7 2 3 2" xfId="3987"/>
    <cellStyle name="百分比 7 2 4" xfId="3984"/>
    <cellStyle name="百分比 7 2 5" xfId="5589"/>
    <cellStyle name="百分比 7 3" xfId="1286"/>
    <cellStyle name="百分比 7 3 2" xfId="1287"/>
    <cellStyle name="百分比 7 3 2 2" xfId="3989"/>
    <cellStyle name="百分比 7 3 2 3" xfId="5590"/>
    <cellStyle name="百分比 7 3 3" xfId="3988"/>
    <cellStyle name="百分比 7 4" xfId="1288"/>
    <cellStyle name="百分比 7 4 2" xfId="3990"/>
    <cellStyle name="百分比 7 5" xfId="3983"/>
    <cellStyle name="百分比 7 6" xfId="5591"/>
    <cellStyle name="百分比 8" xfId="2718"/>
    <cellStyle name="标题" xfId="1289"/>
    <cellStyle name="标题 1" xfId="1290"/>
    <cellStyle name="标题 1 2" xfId="1291"/>
    <cellStyle name="标题 1 2 2" xfId="1293"/>
    <cellStyle name="标题 1 2 2 2" xfId="1294"/>
    <cellStyle name="标题 1 2 2 2 2" xfId="1295"/>
    <cellStyle name="标题 1 2 2 3" xfId="1297"/>
    <cellStyle name="标题 1 2 3" xfId="1298"/>
    <cellStyle name="标题 1 2 3 2" xfId="1299"/>
    <cellStyle name="标题 1 2 3 2 2" xfId="1063"/>
    <cellStyle name="标题 1 2 3 3" xfId="1301"/>
    <cellStyle name="标题 1 2 3 4" xfId="2531"/>
    <cellStyle name="标题 1 2 4" xfId="1302"/>
    <cellStyle name="标题 1 2 4 2" xfId="1303"/>
    <cellStyle name="标题 1 2 5" xfId="1304"/>
    <cellStyle name="标题 1 2_2015财政决算公开" xfId="3991"/>
    <cellStyle name="标题 1 3" xfId="1305"/>
    <cellStyle name="标题 1 3 2" xfId="1306"/>
    <cellStyle name="标题 1 3 2 2" xfId="1308"/>
    <cellStyle name="标题 1 3 2 2 2" xfId="1311"/>
    <cellStyle name="标题 1 3 2 3" xfId="1314"/>
    <cellStyle name="标题 1 3 3" xfId="1315"/>
    <cellStyle name="标题 1 3 3 2" xfId="1317"/>
    <cellStyle name="标题 1 3 4" xfId="1318"/>
    <cellStyle name="标题 1 4" xfId="1319"/>
    <cellStyle name="标题 1 4 2" xfId="1320"/>
    <cellStyle name="标题 1 4 2 2" xfId="739"/>
    <cellStyle name="标题 1 4 3" xfId="1321"/>
    <cellStyle name="标题 1 5" xfId="1322"/>
    <cellStyle name="标题 1 5 2" xfId="1324"/>
    <cellStyle name="标题 1 5 2 2" xfId="750"/>
    <cellStyle name="标题 1 5 3" xfId="1325"/>
    <cellStyle name="标题 1 6" xfId="1326"/>
    <cellStyle name="标题 1 6 2" xfId="1327"/>
    <cellStyle name="标题 1 7" xfId="1328"/>
    <cellStyle name="标题 1 8" xfId="2822"/>
    <cellStyle name="标题 10" xfId="2806"/>
    <cellStyle name="标题 12" xfId="5592"/>
    <cellStyle name="标题 13" xfId="5593"/>
    <cellStyle name="标题 15" xfId="5594"/>
    <cellStyle name="标题 2" xfId="1329"/>
    <cellStyle name="标题 2 2" xfId="1330"/>
    <cellStyle name="标题 2 2 2" xfId="1331"/>
    <cellStyle name="标题 2 2 2 2" xfId="1332"/>
    <cellStyle name="标题 2 2 2 2 2" xfId="1333"/>
    <cellStyle name="标题 2 2 2 3" xfId="1334"/>
    <cellStyle name="标题 2 2 3" xfId="1335"/>
    <cellStyle name="标题 2 2 3 2" xfId="1337"/>
    <cellStyle name="标题 2 2 3 2 2" xfId="1339"/>
    <cellStyle name="标题 2 2 3 3" xfId="1341"/>
    <cellStyle name="标题 2 2 3 4" xfId="2532"/>
    <cellStyle name="标题 2 2 4" xfId="548"/>
    <cellStyle name="标题 2 2 4 2" xfId="1343"/>
    <cellStyle name="标题 2 2 5" xfId="551"/>
    <cellStyle name="标题 2 2_2015财政决算公开" xfId="3992"/>
    <cellStyle name="标题 2 3" xfId="1344"/>
    <cellStyle name="标题 2 3 2" xfId="1345"/>
    <cellStyle name="标题 2 3 2 2" xfId="1346"/>
    <cellStyle name="标题 2 3 2 2 2" xfId="1347"/>
    <cellStyle name="标题 2 3 2 3" xfId="1348"/>
    <cellStyle name="标题 2 3 3" xfId="1349"/>
    <cellStyle name="标题 2 3 3 2" xfId="1350"/>
    <cellStyle name="标题 2 3 4" xfId="1351"/>
    <cellStyle name="标题 2 4" xfId="1352"/>
    <cellStyle name="标题 2 4 2" xfId="1353"/>
    <cellStyle name="标题 2 4 2 2" xfId="774"/>
    <cellStyle name="标题 2 4 3" xfId="1272"/>
    <cellStyle name="标题 2 5" xfId="1354"/>
    <cellStyle name="标题 2 5 2" xfId="1355"/>
    <cellStyle name="标题 2 5 2 2" xfId="791"/>
    <cellStyle name="标题 2 5 3" xfId="1356"/>
    <cellStyle name="标题 2 6" xfId="1357"/>
    <cellStyle name="标题 2 6 2" xfId="1358"/>
    <cellStyle name="标题 2 7" xfId="1359"/>
    <cellStyle name="标题 2 8" xfId="2823"/>
    <cellStyle name="标题 3" xfId="1360"/>
    <cellStyle name="标题 3 2" xfId="1361"/>
    <cellStyle name="标题 3 2 2" xfId="1363"/>
    <cellStyle name="标题 3 2 2 2" xfId="1366"/>
    <cellStyle name="标题 3 2 2 2 2" xfId="395"/>
    <cellStyle name="标题 3 2 2 3" xfId="1369"/>
    <cellStyle name="标题 3 2 3" xfId="1371"/>
    <cellStyle name="标题 3 2 3 2" xfId="1373"/>
    <cellStyle name="标题 3 2 3 2 2" xfId="455"/>
    <cellStyle name="标题 3 2 3 3" xfId="1374"/>
    <cellStyle name="标题 3 2 3 4" xfId="2533"/>
    <cellStyle name="标题 3 2 4" xfId="1376"/>
    <cellStyle name="标题 3 2 4 2" xfId="1377"/>
    <cellStyle name="标题 3 2 5" xfId="1378"/>
    <cellStyle name="标题 3 2_2015财政决算公开" xfId="3993"/>
    <cellStyle name="标题 3 3" xfId="1379"/>
    <cellStyle name="标题 3 3 2" xfId="1380"/>
    <cellStyle name="标题 3 3 2 2" xfId="997"/>
    <cellStyle name="标题 3 3 2 2 2" xfId="1381"/>
    <cellStyle name="标题 3 3 2 3" xfId="1382"/>
    <cellStyle name="标题 3 3 3" xfId="1383"/>
    <cellStyle name="标题 3 3 3 2" xfId="1037"/>
    <cellStyle name="标题 3 3 4" xfId="1384"/>
    <cellStyle name="标题 3 4" xfId="1385"/>
    <cellStyle name="标题 3 4 2" xfId="1386"/>
    <cellStyle name="标题 3 4 2 2" xfId="813"/>
    <cellStyle name="标题 3 4 3" xfId="1387"/>
    <cellStyle name="标题 3 5" xfId="1388"/>
    <cellStyle name="标题 3 5 2" xfId="1389"/>
    <cellStyle name="标题 3 5 2 2" xfId="833"/>
    <cellStyle name="标题 3 5 3" xfId="1391"/>
    <cellStyle name="标题 3 6" xfId="1392"/>
    <cellStyle name="标题 3 6 2" xfId="1393"/>
    <cellStyle name="标题 3 7" xfId="1394"/>
    <cellStyle name="标题 3 8" xfId="2824"/>
    <cellStyle name="标题 4" xfId="170"/>
    <cellStyle name="标题 4 2" xfId="1396"/>
    <cellStyle name="标题 4 2 2" xfId="1398"/>
    <cellStyle name="标题 4 2 2 2" xfId="1401"/>
    <cellStyle name="标题 4 2 2 2 2" xfId="1404"/>
    <cellStyle name="标题 4 2 2 3" xfId="1406"/>
    <cellStyle name="标题 4 2 3" xfId="1408"/>
    <cellStyle name="标题 4 2 3 2" xfId="1410"/>
    <cellStyle name="标题 4 2 3 2 2" xfId="1412"/>
    <cellStyle name="标题 4 2 3 3" xfId="1414"/>
    <cellStyle name="标题 4 2 3 4" xfId="2534"/>
    <cellStyle name="标题 4 2 4" xfId="1416"/>
    <cellStyle name="标题 4 2 4 2" xfId="1419"/>
    <cellStyle name="标题 4 2 5" xfId="1421"/>
    <cellStyle name="标题 4 2_2015财政决算公开" xfId="3994"/>
    <cellStyle name="标题 4 3" xfId="1423"/>
    <cellStyle name="标题 4 3 2" xfId="1425"/>
    <cellStyle name="标题 4 3 2 2" xfId="1428"/>
    <cellStyle name="标题 4 3 2 2 2" xfId="1431"/>
    <cellStyle name="标题 4 3 2 3" xfId="1433"/>
    <cellStyle name="标题 4 3 3" xfId="1435"/>
    <cellStyle name="标题 4 3 3 2" xfId="1437"/>
    <cellStyle name="标题 4 3 4" xfId="1439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5"/>
    <cellStyle name="标题 5" xfId="153"/>
    <cellStyle name="标题 5 2" xfId="1440"/>
    <cellStyle name="标题 5 2 2" xfId="1441"/>
    <cellStyle name="标题 5 2 2 2" xfId="1443"/>
    <cellStyle name="标题 5 2 2 2 2" xfId="1445"/>
    <cellStyle name="标题 5 2 2 2 2 2" xfId="3998"/>
    <cellStyle name="标题 5 2 2 2 3" xfId="3997"/>
    <cellStyle name="标题 5 2 2 2_2015财政决算公开" xfId="3999"/>
    <cellStyle name="标题 5 2 2 3" xfId="1252"/>
    <cellStyle name="标题 5 2 2 3 2" xfId="4000"/>
    <cellStyle name="标题 5 2 2 4" xfId="2538"/>
    <cellStyle name="标题 5 2 2 5" xfId="3996"/>
    <cellStyle name="标题 5 2 2_2015财政决算公开" xfId="4001"/>
    <cellStyle name="标题 5 2 3" xfId="1446"/>
    <cellStyle name="标题 5 2 3 2" xfId="1448"/>
    <cellStyle name="标题 5 2 3 2 2" xfId="4003"/>
    <cellStyle name="标题 5 2 3 3" xfId="2539"/>
    <cellStyle name="标题 5 2 3 4" xfId="4002"/>
    <cellStyle name="标题 5 2 3_2015财政决算公开" xfId="4004"/>
    <cellStyle name="标题 5 2 4" xfId="1449"/>
    <cellStyle name="标题 5 2 4 2" xfId="4005"/>
    <cellStyle name="标题 5 2 5" xfId="2537"/>
    <cellStyle name="标题 5 2 6" xfId="3995"/>
    <cellStyle name="标题 5 2_2015财政决算公开" xfId="4006"/>
    <cellStyle name="标题 5 3" xfId="1450"/>
    <cellStyle name="标题 5 3 2" xfId="615"/>
    <cellStyle name="标题 5 3 2 2" xfId="617"/>
    <cellStyle name="标题 5 3 2 2 2" xfId="4009"/>
    <cellStyle name="标题 5 3 2 3" xfId="4008"/>
    <cellStyle name="标题 5 3 2_2015财政决算公开" xfId="4010"/>
    <cellStyle name="标题 5 3 3" xfId="645"/>
    <cellStyle name="标题 5 3 3 2" xfId="4011"/>
    <cellStyle name="标题 5 3 4" xfId="2540"/>
    <cellStyle name="标题 5 3 5" xfId="4007"/>
    <cellStyle name="标题 5 3_2015财政决算公开" xfId="4012"/>
    <cellStyle name="标题 5 4" xfId="518"/>
    <cellStyle name="标题 5 4 2" xfId="1451"/>
    <cellStyle name="标题 5 4 2 2" xfId="907"/>
    <cellStyle name="标题 5 4 3" xfId="1452"/>
    <cellStyle name="标题 5 5" xfId="1"/>
    <cellStyle name="标题 5 5 2" xfId="1453"/>
    <cellStyle name="标题 5 6" xfId="314"/>
    <cellStyle name="标题 5 7" xfId="2536"/>
    <cellStyle name="标题 5_2015财政决算公开" xfId="4013"/>
    <cellStyle name="标题 6" xfId="1454"/>
    <cellStyle name="标题 6 2" xfId="2541"/>
    <cellStyle name="标题 7" xfId="1455"/>
    <cellStyle name="标题 7 2" xfId="1456"/>
    <cellStyle name="标题 8" xfId="1457"/>
    <cellStyle name="标题 9" xfId="2530"/>
    <cellStyle name="表标题" xfId="1459"/>
    <cellStyle name="表标题 10" xfId="5595"/>
    <cellStyle name="表标题 10 2 2" xfId="5596"/>
    <cellStyle name="表标题 12" xfId="5597"/>
    <cellStyle name="表标题 2" xfId="1460"/>
    <cellStyle name="表标题 2 10" xfId="5598"/>
    <cellStyle name="表标题 2 10 2" xfId="5599"/>
    <cellStyle name="表标题 2 11" xfId="5600"/>
    <cellStyle name="表标题 2 2" xfId="1461"/>
    <cellStyle name="表标题 2 2 10" xfId="5601"/>
    <cellStyle name="表标题 2 2 2" xfId="1462"/>
    <cellStyle name="表标题 2 2 2 2" xfId="1463"/>
    <cellStyle name="表标题 2 2 2 2 2 2" xfId="5602"/>
    <cellStyle name="表标题 2 2 2 2 2 2 2" xfId="5603"/>
    <cellStyle name="表标题 2 2 2 2 2 3 2" xfId="5604"/>
    <cellStyle name="表标题 2 2 2 2 2 4" xfId="5605"/>
    <cellStyle name="表标题 2 2 2 2 3" xfId="5606"/>
    <cellStyle name="表标题 2 2 2 2 4 2 2" xfId="5607"/>
    <cellStyle name="表标题 2 2 2 2 5 2" xfId="5608"/>
    <cellStyle name="表标题 2 2 2 2 6 3" xfId="5609"/>
    <cellStyle name="表标题 2 2 2 2 8" xfId="5610"/>
    <cellStyle name="表标题 2 2 2 3 2 2" xfId="5611"/>
    <cellStyle name="表标题 2 2 2 3 4" xfId="5612"/>
    <cellStyle name="表标题 2 2 2 4" xfId="5613"/>
    <cellStyle name="表标题 2 2 2 4 2" xfId="5614"/>
    <cellStyle name="表标题 2 2 2 5 2" xfId="5615"/>
    <cellStyle name="表标题 2 2 2 6" xfId="5616"/>
    <cellStyle name="表标题 2 2 2 7 2" xfId="5617"/>
    <cellStyle name="表标题 2 2 2 7 2 2" xfId="5618"/>
    <cellStyle name="表标题 2 2 3" xfId="1464"/>
    <cellStyle name="表标题 2 2 3 3" xfId="5619"/>
    <cellStyle name="表标题 2 2 3 4" xfId="5620"/>
    <cellStyle name="表标题 2 2 3 4 2 2" xfId="5621"/>
    <cellStyle name="表标题 2 2 3 6" xfId="5622"/>
    <cellStyle name="表标题 2 2 3 6 2 2" xfId="5623"/>
    <cellStyle name="表标题 2 2 4" xfId="5624"/>
    <cellStyle name="表标题 2 2 4 3" xfId="5625"/>
    <cellStyle name="表标题 2 2 4 3 2" xfId="5626"/>
    <cellStyle name="表标题 2 2 4 4" xfId="5627"/>
    <cellStyle name="表标题 2 2 5" xfId="5628"/>
    <cellStyle name="表标题 2 2 5 2 2" xfId="5629"/>
    <cellStyle name="表标题 2 2 6" xfId="5630"/>
    <cellStyle name="表标题 2 2 6 2" xfId="5631"/>
    <cellStyle name="表标题 2 2 6 2 2" xfId="5632"/>
    <cellStyle name="表标题 2 2 7 2 2" xfId="5633"/>
    <cellStyle name="表标题 2 2 7 3" xfId="5634"/>
    <cellStyle name="表标题 2 2 8" xfId="5635"/>
    <cellStyle name="表标题 2 2 9 2" xfId="5636"/>
    <cellStyle name="表标题 2 3" xfId="1465"/>
    <cellStyle name="表标题 2 3 2" xfId="161"/>
    <cellStyle name="表标题 2 3 2 2" xfId="5637"/>
    <cellStyle name="表标题 2 3 2 2 2" xfId="5638"/>
    <cellStyle name="表标题 2 3 2 2 2 2" xfId="5639"/>
    <cellStyle name="表标题 2 3 2 4 2 2" xfId="5640"/>
    <cellStyle name="表标题 2 3 2 5 3" xfId="5641"/>
    <cellStyle name="表标题 2 3 2 6 3" xfId="5642"/>
    <cellStyle name="表标题 2 3 2 7" xfId="5643"/>
    <cellStyle name="表标题 2 3 2 7 2" xfId="5644"/>
    <cellStyle name="表标题 2 3 3 2" xfId="5645"/>
    <cellStyle name="表标题 2 3 3 3" xfId="5646"/>
    <cellStyle name="表标题 2 3 3 4" xfId="5647"/>
    <cellStyle name="表标题 2 3 4" xfId="5648"/>
    <cellStyle name="表标题 2 3 4 3" xfId="5649"/>
    <cellStyle name="表标题 2 3 5 2" xfId="5650"/>
    <cellStyle name="表标题 2 3 5 2 2" xfId="5651"/>
    <cellStyle name="表标题 2 3 6 2 2" xfId="5652"/>
    <cellStyle name="表标题 2 3 6 3" xfId="4998"/>
    <cellStyle name="表标题 2 3 6 3 2" xfId="7693"/>
    <cellStyle name="表标题 2 3 7 2 2" xfId="5653"/>
    <cellStyle name="表标题 2 3 9" xfId="5654"/>
    <cellStyle name="表标题 2 4" xfId="22"/>
    <cellStyle name="表标题 2 4 3 3" xfId="5655"/>
    <cellStyle name="表标题 2 4 4 2" xfId="5656"/>
    <cellStyle name="表标题 2 4 4 2 2" xfId="5657"/>
    <cellStyle name="表标题 2 4 4 3" xfId="5658"/>
    <cellStyle name="表标题 2 4 5 2" xfId="5659"/>
    <cellStyle name="表标题 2 4 5 2 2" xfId="5660"/>
    <cellStyle name="表标题 2 4 6 2" xfId="5661"/>
    <cellStyle name="表标题 2 4 6 2 2" xfId="5662"/>
    <cellStyle name="表标题 2 4 8" xfId="5663"/>
    <cellStyle name="表标题 2 5 2 2" xfId="5664"/>
    <cellStyle name="表标题 2 5 3" xfId="5665"/>
    <cellStyle name="表标题 2 5 3 2" xfId="5666"/>
    <cellStyle name="表标题 2 6 2 2" xfId="5667"/>
    <cellStyle name="表标题 2 7" xfId="5668"/>
    <cellStyle name="表标题 2 9" xfId="5669"/>
    <cellStyle name="表标题 2 9 2" xfId="5670"/>
    <cellStyle name="表标题 2 9 2 2" xfId="5671"/>
    <cellStyle name="表标题 2 9 3" xfId="5672"/>
    <cellStyle name="表标题 3" xfId="1466"/>
    <cellStyle name="表标题 3 10" xfId="5673"/>
    <cellStyle name="表标题 3 2" xfId="1468"/>
    <cellStyle name="表标题 3 2 2" xfId="208"/>
    <cellStyle name="表标题 3 2 2 4" xfId="5674"/>
    <cellStyle name="表标题 3 2 2 4 2" xfId="5675"/>
    <cellStyle name="表标题 3 2 2 5" xfId="5676"/>
    <cellStyle name="表标题 3 2 2 5 2 2" xfId="5677"/>
    <cellStyle name="表标题 3 2 2 6" xfId="5678"/>
    <cellStyle name="表标题 3 2 2 7" xfId="5679"/>
    <cellStyle name="表标题 3 2 3 3" xfId="5680"/>
    <cellStyle name="表标题 3 2 4" xfId="5681"/>
    <cellStyle name="表标题 3 2 5" xfId="5682"/>
    <cellStyle name="表标题 3 3" xfId="1470"/>
    <cellStyle name="表标题 3 3 2" xfId="5683"/>
    <cellStyle name="表标题 3 3 2 3" xfId="5684"/>
    <cellStyle name="表标题 3 3 3" xfId="5685"/>
    <cellStyle name="表标题 3 3 3 2" xfId="5686"/>
    <cellStyle name="表标题 3 3 3 2 2" xfId="5687"/>
    <cellStyle name="表标题 3 3 3 3" xfId="5688"/>
    <cellStyle name="表标题 3 3 4" xfId="5689"/>
    <cellStyle name="表标题 3 3 5" xfId="5690"/>
    <cellStyle name="表标题 3 3 5 2" xfId="5691"/>
    <cellStyle name="表标题 3 3 7 2" xfId="5692"/>
    <cellStyle name="表标题 3 3 8" xfId="5693"/>
    <cellStyle name="表标题 3 4" xfId="5694"/>
    <cellStyle name="表标题 3 4 2 2" xfId="5695"/>
    <cellStyle name="表标题 3 4 4" xfId="5696"/>
    <cellStyle name="表标题 3 5 2 2" xfId="5697"/>
    <cellStyle name="表标题 3 5 3" xfId="5698"/>
    <cellStyle name="表标题 3 7" xfId="5699"/>
    <cellStyle name="表标题 3 7 2" xfId="5700"/>
    <cellStyle name="表标题 3 8" xfId="5701"/>
    <cellStyle name="表标题 3 8 2" xfId="5702"/>
    <cellStyle name="表标题 3 9 2" xfId="5703"/>
    <cellStyle name="表标题 4" xfId="1471"/>
    <cellStyle name="表标题 4 2" xfId="1473"/>
    <cellStyle name="表标题 4 2 2" xfId="5704"/>
    <cellStyle name="表标题 4 2 2 3" xfId="5705"/>
    <cellStyle name="表标题 4 2 2 3 2" xfId="5706"/>
    <cellStyle name="表标题 4 2 2 4" xfId="5707"/>
    <cellStyle name="表标题 4 2 3 3" xfId="5708"/>
    <cellStyle name="表标题 4 2 4 2" xfId="5709"/>
    <cellStyle name="表标题 4 2 4 2 2" xfId="5710"/>
    <cellStyle name="表标题 4 3 2 2" xfId="5711"/>
    <cellStyle name="表标题 4 3 3" xfId="5712"/>
    <cellStyle name="表标题 4 3 3 2" xfId="5713"/>
    <cellStyle name="表标题 4 4" xfId="5714"/>
    <cellStyle name="表标题 4 4 2" xfId="5715"/>
    <cellStyle name="表标题 4 5 2 2" xfId="5716"/>
    <cellStyle name="表标题 4 5 3" xfId="5717"/>
    <cellStyle name="表标题 4 6 2" xfId="5718"/>
    <cellStyle name="表标题 4 6 2 2" xfId="5719"/>
    <cellStyle name="表标题 4 6 3" xfId="5720"/>
    <cellStyle name="表标题 4 7" xfId="5721"/>
    <cellStyle name="表标题 4 7 2" xfId="5722"/>
    <cellStyle name="表标题 4 7 2 2" xfId="5723"/>
    <cellStyle name="表标题 4 7 3" xfId="5724"/>
    <cellStyle name="表标题 4 8" xfId="5725"/>
    <cellStyle name="表标题 4 8 2" xfId="5726"/>
    <cellStyle name="表标题 5" xfId="1474"/>
    <cellStyle name="表标题 5 2" xfId="5727"/>
    <cellStyle name="表标题 5 2 3" xfId="5728"/>
    <cellStyle name="表标题 5 3 2 2" xfId="5729"/>
    <cellStyle name="表标题 5 4 2" xfId="5730"/>
    <cellStyle name="表标题 5 4 2 2" xfId="5731"/>
    <cellStyle name="表标题 5 5" xfId="5732"/>
    <cellStyle name="表标题 5 8" xfId="5733"/>
    <cellStyle name="表标题 6 2 2" xfId="5734"/>
    <cellStyle name="表标题 6 3" xfId="5735"/>
    <cellStyle name="表标题 6 4" xfId="5736"/>
    <cellStyle name="表标题 8 2" xfId="5737"/>
    <cellStyle name="差" xfId="1475"/>
    <cellStyle name="差 2" xfId="1477"/>
    <cellStyle name="差 2 2" xfId="1479"/>
    <cellStyle name="差 2 2 2" xfId="271"/>
    <cellStyle name="差 2 2 2 2" xfId="273"/>
    <cellStyle name="差 2 2 2 2 2" xfId="4014"/>
    <cellStyle name="差 2 2 2 3" xfId="2545"/>
    <cellStyle name="差 2 2 2 3 2" xfId="5738"/>
    <cellStyle name="差 2 2 3" xfId="279"/>
    <cellStyle name="差 2 2 3 2" xfId="2546"/>
    <cellStyle name="差 2 2 4" xfId="2544"/>
    <cellStyle name="差 2 3" xfId="1481"/>
    <cellStyle name="差 2 3 2" xfId="230"/>
    <cellStyle name="差 2 3 2 2" xfId="4015"/>
    <cellStyle name="差 2 3 2 2 3" xfId="5739"/>
    <cellStyle name="差 2 3 3" xfId="2547"/>
    <cellStyle name="差 2 3 3 3 2" xfId="5740"/>
    <cellStyle name="差 2 4" xfId="1482"/>
    <cellStyle name="差 2 4 2" xfId="4016"/>
    <cellStyle name="差 2 4 2 2" xfId="5741"/>
    <cellStyle name="差 2 5" xfId="2543"/>
    <cellStyle name="差 2 5 3" xfId="5742"/>
    <cellStyle name="差 2_2015财政决算公开" xfId="4017"/>
    <cellStyle name="差 3" xfId="1484"/>
    <cellStyle name="差 3 2" xfId="1486"/>
    <cellStyle name="差 3 2 2" xfId="485"/>
    <cellStyle name="差 3 2 2 2" xfId="122"/>
    <cellStyle name="差 3 2 2 2 2" xfId="4020"/>
    <cellStyle name="差 3 2 2 2 2 3 2" xfId="5743"/>
    <cellStyle name="差 3 2 2 3" xfId="4019"/>
    <cellStyle name="差 3 2 2 3 3 2" xfId="5744"/>
    <cellStyle name="差 3 2 3" xfId="323"/>
    <cellStyle name="差 3 2 3 2" xfId="4021"/>
    <cellStyle name="差 3 2 4" xfId="4018"/>
    <cellStyle name="差 3 2 4 3" xfId="5745"/>
    <cellStyle name="差 3 2 4 3 2" xfId="5746"/>
    <cellStyle name="差 3 3" xfId="1488"/>
    <cellStyle name="差 3 3 2" xfId="1489"/>
    <cellStyle name="差 3 3 2 2" xfId="4023"/>
    <cellStyle name="差 3 3 3" xfId="4022"/>
    <cellStyle name="差 3 3 3 3" xfId="5747"/>
    <cellStyle name="差 3 4" xfId="1490"/>
    <cellStyle name="差 3 4 2" xfId="4024"/>
    <cellStyle name="差 3 4 2 3" xfId="5748"/>
    <cellStyle name="差 3 5" xfId="2548"/>
    <cellStyle name="差 3 5 2" xfId="5749"/>
    <cellStyle name="差 3 5 3" xfId="5750"/>
    <cellStyle name="差 4" xfId="1492"/>
    <cellStyle name="差 4 2" xfId="1493"/>
    <cellStyle name="差 4 2 2" xfId="525"/>
    <cellStyle name="差 4 2 2 2" xfId="4027"/>
    <cellStyle name="差 4 2 2 2 2" xfId="5751"/>
    <cellStyle name="差 4 2 3" xfId="4026"/>
    <cellStyle name="差 4 2 3 2" xfId="5752"/>
    <cellStyle name="差 4 2 3 3 2" xfId="5753"/>
    <cellStyle name="差 4 3" xfId="1494"/>
    <cellStyle name="差 4 3 2" xfId="4028"/>
    <cellStyle name="差 4 4" xfId="4025"/>
    <cellStyle name="差 4 4 2" xfId="5754"/>
    <cellStyle name="差 5" xfId="1495"/>
    <cellStyle name="差 5 2" xfId="1496"/>
    <cellStyle name="差 5 2 2" xfId="1497"/>
    <cellStyle name="差 5 2 2 2" xfId="4031"/>
    <cellStyle name="差 5 2 2 2 3" xfId="5755"/>
    <cellStyle name="差 5 2 3" xfId="4030"/>
    <cellStyle name="差 5 2 3 3 2" xfId="5756"/>
    <cellStyle name="差 5 3" xfId="1498"/>
    <cellStyle name="差 5 3 2" xfId="4032"/>
    <cellStyle name="差 5 3 2 2" xfId="5757"/>
    <cellStyle name="差 5 3 2 3 2" xfId="5758"/>
    <cellStyle name="差 5 4" xfId="4029"/>
    <cellStyle name="差 6" xfId="1499"/>
    <cellStyle name="差 6 2" xfId="1500"/>
    <cellStyle name="差 6 2 2" xfId="4034"/>
    <cellStyle name="差 6 3" xfId="4033"/>
    <cellStyle name="差 7" xfId="1002"/>
    <cellStyle name="差 7 2" xfId="4035"/>
    <cellStyle name="差 7 2 3" xfId="5759"/>
    <cellStyle name="差 7 2 3 2" xfId="5760"/>
    <cellStyle name="差 8" xfId="2542"/>
    <cellStyle name="差 8 2" xfId="5761"/>
    <cellStyle name="差 8 3 2" xfId="5762"/>
    <cellStyle name="差_5.中央部门决算（草案)-1" xfId="2549"/>
    <cellStyle name="差_F00DC810C49E00C2E0430A3413167AE0" xfId="2550"/>
    <cellStyle name="差_出版署2010年度中央部门决算草案" xfId="2551"/>
    <cellStyle name="差_全国友协2010年度中央部门决算（草案）" xfId="2552"/>
    <cellStyle name="差_司法部2010年度中央部门决算（草案）报" xfId="2553"/>
    <cellStyle name="常规" xfId="0" builtinId="0"/>
    <cellStyle name="常规 10" xfId="1501"/>
    <cellStyle name="常规 10 2" xfId="1502"/>
    <cellStyle name="常规 10 2 2" xfId="1503"/>
    <cellStyle name="常规 10 2 2 2" xfId="1504"/>
    <cellStyle name="常规 10 2 2 2 2" xfId="4039"/>
    <cellStyle name="常规 10 2 2 3" xfId="4038"/>
    <cellStyle name="常规 10 2 2_2015财政决算公开" xfId="4040"/>
    <cellStyle name="常规 10 2 3" xfId="1506"/>
    <cellStyle name="常规 10 2 3 2" xfId="4041"/>
    <cellStyle name="常规 10 2 4" xfId="4037"/>
    <cellStyle name="常规 10 2_2015财政决算公开" xfId="4042"/>
    <cellStyle name="常规 10 3" xfId="1507"/>
    <cellStyle name="常规 10 3 2" xfId="1508"/>
    <cellStyle name="常规 10 3 2 2" xfId="4044"/>
    <cellStyle name="常规 10 3 3" xfId="4043"/>
    <cellStyle name="常规 10 3_2015财政决算公开" xfId="4045"/>
    <cellStyle name="常规 10 4" xfId="1510"/>
    <cellStyle name="常规 10 4 2" xfId="4046"/>
    <cellStyle name="常规 10 5" xfId="2554"/>
    <cellStyle name="常规 10 6" xfId="4036"/>
    <cellStyle name="常规 10_2015财政决算公开" xfId="4047"/>
    <cellStyle name="常规 101" xfId="5763"/>
    <cellStyle name="常规 102" xfId="5764"/>
    <cellStyle name="常规 107" xfId="4999"/>
    <cellStyle name="常规 11" xfId="1511"/>
    <cellStyle name="常规 11 2" xfId="130"/>
    <cellStyle name="常规 11 2 2" xfId="135"/>
    <cellStyle name="常规 11 2 2 2" xfId="1512"/>
    <cellStyle name="常规 11 2 2 2 2" xfId="4051"/>
    <cellStyle name="常规 11 2 2 3" xfId="4050"/>
    <cellStyle name="常规 11 2 3" xfId="137"/>
    <cellStyle name="常规 11 2 3 2" xfId="4052"/>
    <cellStyle name="常规 11 2 4" xfId="2556"/>
    <cellStyle name="常规 11 2 5" xfId="4049"/>
    <cellStyle name="常规 11 3" xfId="140"/>
    <cellStyle name="常规 11 3 2" xfId="143"/>
    <cellStyle name="常规 11 3 2 2" xfId="4054"/>
    <cellStyle name="常规 11 3 3" xfId="2557"/>
    <cellStyle name="常规 11 3 4" xfId="4053"/>
    <cellStyle name="常规 11 4" xfId="150"/>
    <cellStyle name="常规 11 4 2" xfId="4055"/>
    <cellStyle name="常规 11 5" xfId="2555"/>
    <cellStyle name="常规 11 6" xfId="4048"/>
    <cellStyle name="常规 11_报 预算   行政政法处(1)" xfId="2558"/>
    <cellStyle name="常规 12" xfId="1514"/>
    <cellStyle name="常规 12 2" xfId="194"/>
    <cellStyle name="常规 12 2 2" xfId="197"/>
    <cellStyle name="常规 12 2 2 2" xfId="1515"/>
    <cellStyle name="常规 12 2 2 2 2" xfId="1516"/>
    <cellStyle name="常规 12 2 2 2 2 2" xfId="4060"/>
    <cellStyle name="常规 12 2 2 2 3" xfId="4059"/>
    <cellStyle name="常规 12 2 2 2_2015财政决算公开" xfId="4061"/>
    <cellStyle name="常规 12 2 2 3" xfId="1517"/>
    <cellStyle name="常规 12 2 2 3 2" xfId="4062"/>
    <cellStyle name="常规 12 2 2 4" xfId="4063"/>
    <cellStyle name="常规 12 2 2 5" xfId="4058"/>
    <cellStyle name="常规 12 2 2_2015财政决算公开" xfId="4064"/>
    <cellStyle name="常规 12 2 3" xfId="199"/>
    <cellStyle name="常规 12 2 3 2" xfId="1518"/>
    <cellStyle name="常规 12 2 3 2 2" xfId="4066"/>
    <cellStyle name="常规 12 2 3 3" xfId="4065"/>
    <cellStyle name="常规 12 2 3_2015财政决算公开" xfId="4067"/>
    <cellStyle name="常规 12 2 4" xfId="1519"/>
    <cellStyle name="常规 12 2 4 2" xfId="4068"/>
    <cellStyle name="常规 12 2 5" xfId="4057"/>
    <cellStyle name="常规 12 2_2015财政决算公开" xfId="4069"/>
    <cellStyle name="常规 12 3" xfId="201"/>
    <cellStyle name="常规 12 3 2" xfId="204"/>
    <cellStyle name="常规 12 3 2 2" xfId="4071"/>
    <cellStyle name="常规 12 3 3" xfId="4070"/>
    <cellStyle name="常规 12 3_2015财政决算公开" xfId="4072"/>
    <cellStyle name="常规 12 4" xfId="214"/>
    <cellStyle name="常规 12 4 2" xfId="1520"/>
    <cellStyle name="常规 12 4 2 2" xfId="4074"/>
    <cellStyle name="常规 12 4 3" xfId="4073"/>
    <cellStyle name="常规 12 4_2015财政决算公开" xfId="4075"/>
    <cellStyle name="常规 12 5" xfId="219"/>
    <cellStyle name="常规 12 5 2" xfId="4076"/>
    <cellStyle name="常规 12 6" xfId="4077"/>
    <cellStyle name="常规 12 7" xfId="4056"/>
    <cellStyle name="常规 12 8" xfId="5765"/>
    <cellStyle name="常规 12_2015财政决算公开" xfId="4078"/>
    <cellStyle name="常规 13" xfId="1522"/>
    <cellStyle name="常规 13 2" xfId="284"/>
    <cellStyle name="常规 13 2 2" xfId="286"/>
    <cellStyle name="常规 13 2 2 2" xfId="1524"/>
    <cellStyle name="常规 13 2 2 2 2" xfId="4082"/>
    <cellStyle name="常规 13 2 2 3" xfId="4081"/>
    <cellStyle name="常规 13 2 2_2015财政决算公开" xfId="4083"/>
    <cellStyle name="常规 13 2 3" xfId="288"/>
    <cellStyle name="常规 13 2 3 2" xfId="4084"/>
    <cellStyle name="常规 13 2 4" xfId="4085"/>
    <cellStyle name="常规 13 2 5" xfId="4080"/>
    <cellStyle name="常规 13 2_2015财政决算公开" xfId="4086"/>
    <cellStyle name="常规 13 3" xfId="290"/>
    <cellStyle name="常规 13 3 2" xfId="293"/>
    <cellStyle name="常规 13 3 2 2" xfId="4088"/>
    <cellStyle name="常规 13 3 3" xfId="4087"/>
    <cellStyle name="常规 13 3_2015财政决算公开" xfId="4089"/>
    <cellStyle name="常规 13 4" xfId="299"/>
    <cellStyle name="常规 13 4 2" xfId="4090"/>
    <cellStyle name="常规 13 5" xfId="4079"/>
    <cellStyle name="常规 13_2015财政决算公开" xfId="4091"/>
    <cellStyle name="常规 14" xfId="1525"/>
    <cellStyle name="常规 14 2" xfId="1526"/>
    <cellStyle name="常规 14 2 2" xfId="4093"/>
    <cellStyle name="常规 14 3" xfId="1527"/>
    <cellStyle name="常规 14 3 2" xfId="4094"/>
    <cellStyle name="常规 14 4" xfId="1528"/>
    <cellStyle name="常规 14 4 2" xfId="4095"/>
    <cellStyle name="常规 14 5" xfId="1112"/>
    <cellStyle name="常规 14 6" xfId="1529"/>
    <cellStyle name="常规 14 7" xfId="4092"/>
    <cellStyle name="常规 14_2015财政决算公开" xfId="4096"/>
    <cellStyle name="常规 15" xfId="1075"/>
    <cellStyle name="常规 15 2" xfId="1078"/>
    <cellStyle name="常规 15 2 2" xfId="4098"/>
    <cellStyle name="常规 15 3" xfId="1081"/>
    <cellStyle name="常规 15 3 2" xfId="4099"/>
    <cellStyle name="常规 15 4" xfId="1530"/>
    <cellStyle name="常规 15 4 2" xfId="4100"/>
    <cellStyle name="常规 15 5" xfId="4097"/>
    <cellStyle name="常规 15_2015财政决算公开" xfId="4101"/>
    <cellStyle name="常规 16" xfId="1085"/>
    <cellStyle name="常规 16 2" xfId="1089"/>
    <cellStyle name="常规 16 2 2" xfId="4103"/>
    <cellStyle name="常规 16 3" xfId="4102"/>
    <cellStyle name="常规 16_2015财政决算公开" xfId="4104"/>
    <cellStyle name="常规 17" xfId="1094"/>
    <cellStyle name="常规 17 2" xfId="1533"/>
    <cellStyle name="常规 17 2 2" xfId="4106"/>
    <cellStyle name="常规 17 3" xfId="4105"/>
    <cellStyle name="常规 17_2015财政决算公开" xfId="4107"/>
    <cellStyle name="常规 18" xfId="1536"/>
    <cellStyle name="常规 18 2" xfId="1538"/>
    <cellStyle name="常规 18 2 2" xfId="4109"/>
    <cellStyle name="常规 18 3" xfId="4108"/>
    <cellStyle name="常规 18_2015财政决算公开" xfId="4110"/>
    <cellStyle name="常规 19" xfId="1540"/>
    <cellStyle name="常规 19 2" xfId="1542"/>
    <cellStyle name="常规 19 2 2" xfId="4112"/>
    <cellStyle name="常规 19 3" xfId="4111"/>
    <cellStyle name="常规 19_2015财政决算公开" xfId="4113"/>
    <cellStyle name="常规 2" xfId="1543"/>
    <cellStyle name="常规 2 10" xfId="4972"/>
    <cellStyle name="常规 2 11" xfId="4976"/>
    <cellStyle name="常规 2 2" xfId="1192"/>
    <cellStyle name="常规 2 2 10" xfId="1545"/>
    <cellStyle name="常规 2 2 11" xfId="2564"/>
    <cellStyle name="常规 2 2 2" xfId="1547"/>
    <cellStyle name="常规 2 2 2 10" xfId="2565"/>
    <cellStyle name="常规 2 2 2 2" xfId="1548"/>
    <cellStyle name="常规 2 2 2 2 2" xfId="1549"/>
    <cellStyle name="常规 2 2 2 2 2 2" xfId="1550"/>
    <cellStyle name="常规 2 2 2 2 2 2 2" xfId="4114"/>
    <cellStyle name="常规 2 2 2 2 2 3" xfId="1551"/>
    <cellStyle name="常规 2 2 2 2 2 3 2" xfId="4115"/>
    <cellStyle name="常规 2 2 2 2 2 4" xfId="1552"/>
    <cellStyle name="常规 2 2 2 2 2 4 2" xfId="4116"/>
    <cellStyle name="常规 2 2 2 2 2 5" xfId="2567"/>
    <cellStyle name="常规 2 2 2 2 2_2015财政决算公开" xfId="4117"/>
    <cellStyle name="常规 2 2 2 2 3" xfId="1553"/>
    <cellStyle name="常规 2 2 2 2 3 2" xfId="1555"/>
    <cellStyle name="常规 2 2 2 2 3 2 2" xfId="4118"/>
    <cellStyle name="常规 2 2 2 2 3 3" xfId="1556"/>
    <cellStyle name="常规 2 2 2 2 3 3 2" xfId="4119"/>
    <cellStyle name="常规 2 2 2 2 3 4" xfId="2568"/>
    <cellStyle name="常规 2 2 2 2 3_2015财政决算公开" xfId="4120"/>
    <cellStyle name="常规 2 2 2 2 4" xfId="1557"/>
    <cellStyle name="常规 2 2 2 2 4 2" xfId="1558"/>
    <cellStyle name="常规 2 2 2 2 4 2 2" xfId="4122"/>
    <cellStyle name="常规 2 2 2 2 4 3" xfId="1559"/>
    <cellStyle name="常规 2 2 2 2 4 3 2" xfId="4123"/>
    <cellStyle name="常规 2 2 2 2 4 4" xfId="1560"/>
    <cellStyle name="常规 2 2 2 2 4 4 2" xfId="4124"/>
    <cellStyle name="常规 2 2 2 2 4 5" xfId="4121"/>
    <cellStyle name="常规 2 2 2 2 4_2015财政决算公开" xfId="4125"/>
    <cellStyle name="常规 2 2 2 2 5" xfId="26"/>
    <cellStyle name="常规 2 2 2 2 5 2" xfId="4126"/>
    <cellStyle name="常规 2 2 2 2 6" xfId="1561"/>
    <cellStyle name="常规 2 2 2 2 6 2" xfId="4127"/>
    <cellStyle name="常规 2 2 2 2 7" xfId="1562"/>
    <cellStyle name="常规 2 2 2 2 8" xfId="2566"/>
    <cellStyle name="常规 2 2 2 2_2015财政决算公开" xfId="4128"/>
    <cellStyle name="常规 2 2 2 3" xfId="1563"/>
    <cellStyle name="常规 2 2 2 3 2" xfId="1564"/>
    <cellStyle name="常规 2 2 2 3 2 2" xfId="4129"/>
    <cellStyle name="常规 2 2 2 3 3" xfId="1565"/>
    <cellStyle name="常规 2 2 2 3 3 2" xfId="4130"/>
    <cellStyle name="常规 2 2 2 3 4" xfId="1566"/>
    <cellStyle name="常规 2 2 2 3 4 2" xfId="4131"/>
    <cellStyle name="常规 2 2 2 3 5" xfId="2569"/>
    <cellStyle name="常规 2 2 2 3_2015财政决算公开" xfId="4132"/>
    <cellStyle name="常规 2 2 2 4" xfId="817"/>
    <cellStyle name="常规 2 2 2 4 2" xfId="820"/>
    <cellStyle name="常规 2 2 2 4 2 2" xfId="4133"/>
    <cellStyle name="常规 2 2 2 4 3" xfId="1568"/>
    <cellStyle name="常规 2 2 2 4 3 2" xfId="4134"/>
    <cellStyle name="常规 2 2 2 4 4" xfId="1570"/>
    <cellStyle name="常规 2 2 2 4 4 2" xfId="4135"/>
    <cellStyle name="常规 2 2 2 4 5" xfId="2570"/>
    <cellStyle name="常规 2 2 2 4_2015财政决算公开" xfId="4136"/>
    <cellStyle name="常规 2 2 2 5" xfId="823"/>
    <cellStyle name="常规 2 2 2 5 2" xfId="1572"/>
    <cellStyle name="常规 2 2 2 5 2 2" xfId="4138"/>
    <cellStyle name="常规 2 2 2 5 3" xfId="1574"/>
    <cellStyle name="常规 2 2 2 5 3 2" xfId="4139"/>
    <cellStyle name="常规 2 2 2 5 4" xfId="4137"/>
    <cellStyle name="常规 2 2 2 5_2015财政决算公开" xfId="4140"/>
    <cellStyle name="常规 2 2 2 6" xfId="1577"/>
    <cellStyle name="常规 2 2 2 6 2" xfId="1579"/>
    <cellStyle name="常规 2 2 2 6 2 2" xfId="4142"/>
    <cellStyle name="常规 2 2 2 6 3" xfId="1581"/>
    <cellStyle name="常规 2 2 2 6 3 2" xfId="4143"/>
    <cellStyle name="常规 2 2 2 6 4" xfId="1583"/>
    <cellStyle name="常规 2 2 2 6 4 2" xfId="4144"/>
    <cellStyle name="常规 2 2 2 6 5" xfId="4141"/>
    <cellStyle name="常规 2 2 2 6_2015财政决算公开" xfId="4145"/>
    <cellStyle name="常规 2 2 2 7" xfId="1586"/>
    <cellStyle name="常规 2 2 2 7 2" xfId="4146"/>
    <cellStyle name="常规 2 2 2 8" xfId="1178"/>
    <cellStyle name="常规 2 2 2 8 2" xfId="4147"/>
    <cellStyle name="常规 2 2 2 9" xfId="1183"/>
    <cellStyle name="常规 2 2 2_2015财政决算公开" xfId="4148"/>
    <cellStyle name="常规 2 2 3" xfId="1587"/>
    <cellStyle name="常规 2 2 3 2" xfId="1588"/>
    <cellStyle name="常规 2 2 3 2 2" xfId="1590"/>
    <cellStyle name="常规 2 2 3 2 2 2" xfId="2573"/>
    <cellStyle name="常规 2 2 3 2 3" xfId="1592"/>
    <cellStyle name="常规 2 2 3 2 3 2" xfId="2574"/>
    <cellStyle name="常规 2 2 3 2 4" xfId="1594"/>
    <cellStyle name="常规 2 2 3 2 4 2" xfId="4149"/>
    <cellStyle name="常规 2 2 3 2 5" xfId="2572"/>
    <cellStyle name="常规 2 2 3 3" xfId="1595"/>
    <cellStyle name="常规 2 2 3 3 2" xfId="1597"/>
    <cellStyle name="常规 2 2 3 3 2 2" xfId="4150"/>
    <cellStyle name="常规 2 2 3 3 3" xfId="1598"/>
    <cellStyle name="常规 2 2 3 3 3 2" xfId="4151"/>
    <cellStyle name="常规 2 2 3 3 4" xfId="2575"/>
    <cellStyle name="常规 2 2 3 4" xfId="826"/>
    <cellStyle name="常规 2 2 3 4 2" xfId="1599"/>
    <cellStyle name="常规 2 2 3 4 2 2" xfId="4152"/>
    <cellStyle name="常规 2 2 3 4 3" xfId="1600"/>
    <cellStyle name="常规 2 2 3 4 3 2" xfId="4153"/>
    <cellStyle name="常规 2 2 3 4 4" xfId="735"/>
    <cellStyle name="常规 2 2 3 4 4 2" xfId="4154"/>
    <cellStyle name="常规 2 2 3 4 5" xfId="2576"/>
    <cellStyle name="常规 2 2 3 5" xfId="1601"/>
    <cellStyle name="常规 2 2 3 5 2" xfId="4155"/>
    <cellStyle name="常规 2 2 3 6" xfId="1602"/>
    <cellStyle name="常规 2 2 3 6 2" xfId="4156"/>
    <cellStyle name="常规 2 2 3 7" xfId="1603"/>
    <cellStyle name="常规 2 2 3 8" xfId="2571"/>
    <cellStyle name="常规 2 2 4" xfId="1604"/>
    <cellStyle name="常规 2 2 4 2" xfId="1605"/>
    <cellStyle name="常规 2 2 4 2 2" xfId="2578"/>
    <cellStyle name="常规 2 2 4 3" xfId="1606"/>
    <cellStyle name="常规 2 2 4 3 2" xfId="2579"/>
    <cellStyle name="常规 2 2 4 4" xfId="1607"/>
    <cellStyle name="常规 2 2 4 4 2" xfId="4157"/>
    <cellStyle name="常规 2 2 4 5" xfId="2577"/>
    <cellStyle name="常规 2 2 5" xfId="1608"/>
    <cellStyle name="常规 2 2 5 2" xfId="1609"/>
    <cellStyle name="常规 2 2 5 2 2" xfId="4158"/>
    <cellStyle name="常规 2 2 5 3" xfId="1610"/>
    <cellStyle name="常规 2 2 5 3 2" xfId="4159"/>
    <cellStyle name="常规 2 2 5 4" xfId="1611"/>
    <cellStyle name="常规 2 2 5 4 2" xfId="4160"/>
    <cellStyle name="常规 2 2 5 5" xfId="2580"/>
    <cellStyle name="常规 2 2 6" xfId="1234"/>
    <cellStyle name="常规 2 2 6 2" xfId="1236"/>
    <cellStyle name="常规 2 2 6 2 2" xfId="4162"/>
    <cellStyle name="常规 2 2 6 3" xfId="1239"/>
    <cellStyle name="常规 2 2 6 3 2" xfId="4163"/>
    <cellStyle name="常规 2 2 6 4" xfId="4161"/>
    <cellStyle name="常规 2 2 7" xfId="1241"/>
    <cellStyle name="常规 2 2 7 2" xfId="1244"/>
    <cellStyle name="常规 2 2 7 2 2" xfId="4165"/>
    <cellStyle name="常规 2 2 7 3" xfId="1613"/>
    <cellStyle name="常规 2 2 7 3 2" xfId="4166"/>
    <cellStyle name="常规 2 2 7 4" xfId="591"/>
    <cellStyle name="常规 2 2 7 4 2" xfId="4167"/>
    <cellStyle name="常规 2 2 7 5" xfId="4164"/>
    <cellStyle name="常规 2 2 8" xfId="1246"/>
    <cellStyle name="常规 2 2 8 2" xfId="4168"/>
    <cellStyle name="常规 2 2 9" xfId="1614"/>
    <cellStyle name="常规 2 2 9 2" xfId="4169"/>
    <cellStyle name="常规 2 2_2015财政决算公开" xfId="4170"/>
    <cellStyle name="常规 2 3" xfId="1615"/>
    <cellStyle name="常规 2 3 10" xfId="2581"/>
    <cellStyle name="常规 2 3 11" xfId="4171"/>
    <cellStyle name="常规 2 3 2" xfId="1616"/>
    <cellStyle name="常规 2 3 2 2" xfId="1617"/>
    <cellStyle name="常规 2 3 2 2 2" xfId="1618"/>
    <cellStyle name="常规 2 3 2 2 2 2" xfId="4174"/>
    <cellStyle name="常规 2 3 2 2 3" xfId="1619"/>
    <cellStyle name="常规 2 3 2 2 3 2" xfId="4175"/>
    <cellStyle name="常规 2 3 2 2 4" xfId="1621"/>
    <cellStyle name="常规 2 3 2 2 4 2" xfId="4176"/>
    <cellStyle name="常规 2 3 2 2 5" xfId="1622"/>
    <cellStyle name="常规 2 3 2 2 5 2" xfId="4177"/>
    <cellStyle name="常规 2 3 2 2 6" xfId="2583"/>
    <cellStyle name="常规 2 3 2 2 7" xfId="4173"/>
    <cellStyle name="常规 2 3 2 3" xfId="1623"/>
    <cellStyle name="常规 2 3 2 3 2" xfId="1624"/>
    <cellStyle name="常规 2 3 2 3 2 2" xfId="4179"/>
    <cellStyle name="常规 2 3 2 3 3" xfId="1625"/>
    <cellStyle name="常规 2 3 2 3 3 2" xfId="4180"/>
    <cellStyle name="常规 2 3 2 3 4" xfId="2584"/>
    <cellStyle name="常规 2 3 2 3 5" xfId="4178"/>
    <cellStyle name="常规 2 3 2 4" xfId="836"/>
    <cellStyle name="常规 2 3 2 4 2" xfId="1626"/>
    <cellStyle name="常规 2 3 2 4 2 2" xfId="4182"/>
    <cellStyle name="常规 2 3 2 4 3" xfId="1627"/>
    <cellStyle name="常规 2 3 2 4 3 2" xfId="4183"/>
    <cellStyle name="常规 2 3 2 4 4" xfId="1628"/>
    <cellStyle name="常规 2 3 2 4 4 2" xfId="4184"/>
    <cellStyle name="常规 2 3 2 4 5" xfId="4181"/>
    <cellStyle name="常规 2 3 2 5" xfId="1629"/>
    <cellStyle name="常规 2 3 2 5 2" xfId="4185"/>
    <cellStyle name="常规 2 3 2 6" xfId="1630"/>
    <cellStyle name="常规 2 3 2 6 2" xfId="4186"/>
    <cellStyle name="常规 2 3 2 7" xfId="1631"/>
    <cellStyle name="常规 2 3 2 7 2" xfId="4187"/>
    <cellStyle name="常规 2 3 2 8" xfId="2582"/>
    <cellStyle name="常规 2 3 2 9" xfId="4172"/>
    <cellStyle name="常规 2 3 3" xfId="1632"/>
    <cellStyle name="常规 2 3 3 2" xfId="1633"/>
    <cellStyle name="常规 2 3 3 2 2" xfId="4189"/>
    <cellStyle name="常规 2 3 3 3" xfId="1634"/>
    <cellStyle name="常规 2 3 3 3 2" xfId="4190"/>
    <cellStyle name="常规 2 3 3 4" xfId="1635"/>
    <cellStyle name="常规 2 3 3 4 2" xfId="4191"/>
    <cellStyle name="常规 2 3 3 5" xfId="1636"/>
    <cellStyle name="常规 2 3 3 5 2" xfId="4192"/>
    <cellStyle name="常规 2 3 3 6" xfId="2585"/>
    <cellStyle name="常规 2 3 3 7" xfId="4188"/>
    <cellStyle name="常规 2 3 4" xfId="1637"/>
    <cellStyle name="常规 2 3 4 2" xfId="1638"/>
    <cellStyle name="常规 2 3 4 2 2" xfId="4194"/>
    <cellStyle name="常规 2 3 4 3" xfId="1639"/>
    <cellStyle name="常规 2 3 4 3 2" xfId="4195"/>
    <cellStyle name="常规 2 3 4 4" xfId="1640"/>
    <cellStyle name="常规 2 3 4 4 2" xfId="4196"/>
    <cellStyle name="常规 2 3 4 5" xfId="2586"/>
    <cellStyle name="常规 2 3 4 6" xfId="4193"/>
    <cellStyle name="常规 2 3 5" xfId="1442"/>
    <cellStyle name="常规 2 3 5 2" xfId="1444"/>
    <cellStyle name="常规 2 3 5 2 2" xfId="4198"/>
    <cellStyle name="常规 2 3 5 3" xfId="1641"/>
    <cellStyle name="常规 2 3 5 3 2" xfId="4199"/>
    <cellStyle name="常规 2 3 5 4" xfId="4197"/>
    <cellStyle name="常规 2 3 6" xfId="1251"/>
    <cellStyle name="常规 2 3 6 2" xfId="1254"/>
    <cellStyle name="常规 2 3 6 2 2" xfId="4201"/>
    <cellStyle name="常规 2 3 6 3" xfId="1257"/>
    <cellStyle name="常规 2 3 6 3 2" xfId="4202"/>
    <cellStyle name="常规 2 3 6 4" xfId="546"/>
    <cellStyle name="常规 2 3 6 4 2" xfId="4203"/>
    <cellStyle name="常规 2 3 6 5" xfId="4200"/>
    <cellStyle name="常规 2 3 7" xfId="1259"/>
    <cellStyle name="常规 2 3 7 2" xfId="4204"/>
    <cellStyle name="常规 2 3 8" xfId="1262"/>
    <cellStyle name="常规 2 3 8 2" xfId="4205"/>
    <cellStyle name="常规 2 3 9" xfId="1264"/>
    <cellStyle name="常规 2 3 9 2" xfId="4206"/>
    <cellStyle name="常规 2 4" xfId="1642"/>
    <cellStyle name="常规 2 4 10" xfId="2587"/>
    <cellStyle name="常规 2 4 10 2" xfId="4208"/>
    <cellStyle name="常规 2 4 11" xfId="4207"/>
    <cellStyle name="常规 2 4 2" xfId="1643"/>
    <cellStyle name="常规 2 4 2 2" xfId="1644"/>
    <cellStyle name="常规 2 4 2 2 2" xfId="1645"/>
    <cellStyle name="常规 2 4 2 2 2 2" xfId="4211"/>
    <cellStyle name="常规 2 4 2 2 3" xfId="1646"/>
    <cellStyle name="常规 2 4 2 2 3 2" xfId="4212"/>
    <cellStyle name="常规 2 4 2 2 4" xfId="1647"/>
    <cellStyle name="常规 2 4 2 2 4 2" xfId="4213"/>
    <cellStyle name="常规 2 4 2 2 5" xfId="1648"/>
    <cellStyle name="常规 2 4 2 2 5 2" xfId="4214"/>
    <cellStyle name="常规 2 4 2 2 6" xfId="2589"/>
    <cellStyle name="常规 2 4 2 2 7" xfId="4210"/>
    <cellStyle name="常规 2 4 2 3" xfId="1650"/>
    <cellStyle name="常规 2 4 2 3 2" xfId="1652"/>
    <cellStyle name="常规 2 4 2 3 2 2" xfId="4216"/>
    <cellStyle name="常规 2 4 2 3 3" xfId="1653"/>
    <cellStyle name="常规 2 4 2 3 3 2" xfId="4217"/>
    <cellStyle name="常规 2 4 2 3 4" xfId="2590"/>
    <cellStyle name="常规 2 4 2 3 5" xfId="4215"/>
    <cellStyle name="常规 2 4 2 4" xfId="1655"/>
    <cellStyle name="常规 2 4 2 4 2" xfId="984"/>
    <cellStyle name="常规 2 4 2 4 2 2" xfId="4219"/>
    <cellStyle name="常规 2 4 2 4 3" xfId="989"/>
    <cellStyle name="常规 2 4 2 4 3 2" xfId="4220"/>
    <cellStyle name="常规 2 4 2 4 4" xfId="994"/>
    <cellStyle name="常规 2 4 2 4 4 2" xfId="4221"/>
    <cellStyle name="常规 2 4 2 4 5" xfId="4218"/>
    <cellStyle name="常规 2 4 2 5" xfId="1656"/>
    <cellStyle name="常规 2 4 2 5 2" xfId="4222"/>
    <cellStyle name="常规 2 4 2 6" xfId="1657"/>
    <cellStyle name="常规 2 4 2 6 2" xfId="4223"/>
    <cellStyle name="常规 2 4 2 7" xfId="1658"/>
    <cellStyle name="常规 2 4 2 7 2" xfId="4224"/>
    <cellStyle name="常规 2 4 2 8" xfId="2588"/>
    <cellStyle name="常规 2 4 2 9" xfId="4209"/>
    <cellStyle name="常规 2 4 3" xfId="737"/>
    <cellStyle name="常规 2 4 3 2" xfId="1659"/>
    <cellStyle name="常规 2 4 3 2 2" xfId="4226"/>
    <cellStyle name="常规 2 4 3 3" xfId="1661"/>
    <cellStyle name="常规 2 4 3 3 2" xfId="4227"/>
    <cellStyle name="常规 2 4 3 4" xfId="1663"/>
    <cellStyle name="常规 2 4 3 4 2" xfId="4228"/>
    <cellStyle name="常规 2 4 3 5" xfId="1546"/>
    <cellStyle name="常规 2 4 3 5 2" xfId="4229"/>
    <cellStyle name="常规 2 4 3 6" xfId="2591"/>
    <cellStyle name="常规 2 4 3 7" xfId="4225"/>
    <cellStyle name="常规 2 4 4" xfId="1664"/>
    <cellStyle name="常规 2 4 4 2" xfId="1665"/>
    <cellStyle name="常规 2 4 4 2 2" xfId="4231"/>
    <cellStyle name="常规 2 4 4 3" xfId="1667"/>
    <cellStyle name="常规 2 4 4 3 2" xfId="4232"/>
    <cellStyle name="常规 2 4 4 4" xfId="1668"/>
    <cellStyle name="常规 2 4 4 4 2" xfId="4233"/>
    <cellStyle name="常规 2 4 4 5" xfId="2592"/>
    <cellStyle name="常规 2 4 4 6" xfId="4230"/>
    <cellStyle name="常规 2 4 5" xfId="1447"/>
    <cellStyle name="常规 2 4 5 2" xfId="1669"/>
    <cellStyle name="常规 2 4 5 2 2" xfId="4235"/>
    <cellStyle name="常规 2 4 5 3" xfId="1670"/>
    <cellStyle name="常规 2 4 5 3 2" xfId="4236"/>
    <cellStyle name="常规 2 4 5 4" xfId="4234"/>
    <cellStyle name="常规 2 4 6" xfId="1268"/>
    <cellStyle name="常规 2 4 6 2" xfId="1270"/>
    <cellStyle name="常规 2 4 6 2 2" xfId="4238"/>
    <cellStyle name="常规 2 4 6 3" xfId="1274"/>
    <cellStyle name="常规 2 4 6 3 2" xfId="4239"/>
    <cellStyle name="常规 2 4 6 4" xfId="609"/>
    <cellStyle name="常规 2 4 6 4 2" xfId="4240"/>
    <cellStyle name="常规 2 4 6 5" xfId="4237"/>
    <cellStyle name="常规 2 4 7" xfId="1276"/>
    <cellStyle name="常规 2 4 7 2" xfId="4241"/>
    <cellStyle name="常规 2 4 8" xfId="1279"/>
    <cellStyle name="常规 2 4 8 2" xfId="4242"/>
    <cellStyle name="常规 2 4 9" xfId="1671"/>
    <cellStyle name="常规 2 4 9 2" xfId="4243"/>
    <cellStyle name="常规 2 5" xfId="1672"/>
    <cellStyle name="常规 2 5 2" xfId="1673"/>
    <cellStyle name="常规 2 5 2 2" xfId="1676"/>
    <cellStyle name="常规 2 5 2 2 2" xfId="2595"/>
    <cellStyle name="常规 2 5 2 2 3" xfId="4246"/>
    <cellStyle name="常规 2 5 2 3" xfId="2596"/>
    <cellStyle name="常规 2 5 2 4" xfId="2594"/>
    <cellStyle name="常规 2 5 2 5" xfId="4245"/>
    <cellStyle name="常规 2 5 3" xfId="1677"/>
    <cellStyle name="常规 2 5 3 2" xfId="2597"/>
    <cellStyle name="常规 2 5 3 3" xfId="4247"/>
    <cellStyle name="常规 2 5 4" xfId="1679"/>
    <cellStyle name="常规 2 5 4 2" xfId="2598"/>
    <cellStyle name="常规 2 5 4 3" xfId="4248"/>
    <cellStyle name="常规 2 5 5" xfId="2593"/>
    <cellStyle name="常规 2 5 6" xfId="4244"/>
    <cellStyle name="常规 2 6" xfId="1680"/>
    <cellStyle name="常规 2 6 2" xfId="1681"/>
    <cellStyle name="常规 2 6 2 2" xfId="2600"/>
    <cellStyle name="常规 2 6 3" xfId="2601"/>
    <cellStyle name="常规 2 6 3 2" xfId="5766"/>
    <cellStyle name="常规 2 6 4" xfId="2599"/>
    <cellStyle name="常规 2 7" xfId="1682"/>
    <cellStyle name="常规 2 7 2" xfId="2602"/>
    <cellStyle name="常规 2 7 3" xfId="4249"/>
    <cellStyle name="常规 2 8" xfId="1685"/>
    <cellStyle name="常规 2 8 2" xfId="2603"/>
    <cellStyle name="常规 2 9" xfId="2563"/>
    <cellStyle name="常规 2_2012-2013年“三公”经费预决算情况汇总表样" xfId="2604"/>
    <cellStyle name="常规 20" xfId="1074"/>
    <cellStyle name="常规 20 2" xfId="1077"/>
    <cellStyle name="常规 20 2 2" xfId="4251"/>
    <cellStyle name="常规 20 3" xfId="4250"/>
    <cellStyle name="常规 21" xfId="1084"/>
    <cellStyle name="常规 21 2" xfId="1088"/>
    <cellStyle name="常规 21 2 2" xfId="4253"/>
    <cellStyle name="常规 21 3" xfId="4252"/>
    <cellStyle name="常规 22" xfId="1093"/>
    <cellStyle name="常规 22 2" xfId="1532"/>
    <cellStyle name="常规 22 2 2" xfId="4255"/>
    <cellStyle name="常规 22 3" xfId="4254"/>
    <cellStyle name="常规 23" xfId="1535"/>
    <cellStyle name="常规 23 2" xfId="1537"/>
    <cellStyle name="常规 23 2 2" xfId="4257"/>
    <cellStyle name="常规 23 3" xfId="4256"/>
    <cellStyle name="常规 24" xfId="1539"/>
    <cellStyle name="常规 24 2" xfId="1541"/>
    <cellStyle name="常规 24 2 2" xfId="4259"/>
    <cellStyle name="常规 24 3" xfId="4258"/>
    <cellStyle name="常规 25" xfId="785"/>
    <cellStyle name="常规 25 2" xfId="788"/>
    <cellStyle name="常规 25 2 2" xfId="4261"/>
    <cellStyle name="常规 25 3" xfId="4260"/>
    <cellStyle name="常规 26" xfId="794"/>
    <cellStyle name="常规 26 2" xfId="767"/>
    <cellStyle name="常规 26 2 2" xfId="4263"/>
    <cellStyle name="常规 26 3" xfId="4262"/>
    <cellStyle name="常规 27" xfId="797"/>
    <cellStyle name="常规 27 2" xfId="1686"/>
    <cellStyle name="常规 27 2 2" xfId="4265"/>
    <cellStyle name="常规 27 3" xfId="4264"/>
    <cellStyle name="常规 28" xfId="1688"/>
    <cellStyle name="常规 28 2" xfId="1201"/>
    <cellStyle name="常规 28 2 2" xfId="4267"/>
    <cellStyle name="常规 28 3" xfId="4266"/>
    <cellStyle name="常规 29" xfId="1689"/>
    <cellStyle name="常规 29 2" xfId="1690"/>
    <cellStyle name="常规 29 2 2" xfId="4269"/>
    <cellStyle name="常规 29 3" xfId="4268"/>
    <cellStyle name="常规 3" xfId="1693"/>
    <cellStyle name="常规 3 10" xfId="1694"/>
    <cellStyle name="常规 3 11" xfId="2608"/>
    <cellStyle name="常规 3 2" xfId="1696"/>
    <cellStyle name="常规 3 2 2" xfId="1697"/>
    <cellStyle name="常规 3 2 2 2" xfId="1698"/>
    <cellStyle name="常规 3 2 2 2 2" xfId="4270"/>
    <cellStyle name="常规 3 2 2 3" xfId="1700"/>
    <cellStyle name="常规 3 2 2 3 2" xfId="4271"/>
    <cellStyle name="常规 3 2 2 4" xfId="862"/>
    <cellStyle name="常规 3 2 2 4 2" xfId="4272"/>
    <cellStyle name="常规 3 2 2 5" xfId="1701"/>
    <cellStyle name="常规 3 2 2 6" xfId="2610"/>
    <cellStyle name="常规 3 2 2 6 2" xfId="4273"/>
    <cellStyle name="常规 3 2 3" xfId="1702"/>
    <cellStyle name="常规 3 2 3 2" xfId="1703"/>
    <cellStyle name="常规 3 2 3 2 2" xfId="4275"/>
    <cellStyle name="常规 3 2 3 3" xfId="1705"/>
    <cellStyle name="常规 3 2 3 3 2" xfId="4276"/>
    <cellStyle name="常规 3 2 3 4" xfId="2611"/>
    <cellStyle name="常规 3 2 3 5" xfId="4274"/>
    <cellStyle name="常规 3 2 4" xfId="1706"/>
    <cellStyle name="常规 3 2 4 2" xfId="1707"/>
    <cellStyle name="常规 3 2 4 2 2" xfId="4278"/>
    <cellStyle name="常规 3 2 4 3" xfId="1709"/>
    <cellStyle name="常规 3 2 4 3 2" xfId="4279"/>
    <cellStyle name="常规 3 2 4 4" xfId="1710"/>
    <cellStyle name="常规 3 2 4 4 2" xfId="4280"/>
    <cellStyle name="常规 3 2 4 5" xfId="4277"/>
    <cellStyle name="常规 3 2 5" xfId="585"/>
    <cellStyle name="常规 3 2 5 2" xfId="4281"/>
    <cellStyle name="常规 3 2 6" xfId="599"/>
    <cellStyle name="常规 3 2 6 2" xfId="4282"/>
    <cellStyle name="常规 3 2 7" xfId="606"/>
    <cellStyle name="常规 3 2 8" xfId="2609"/>
    <cellStyle name="常规 3 2 8 2" xfId="4283"/>
    <cellStyle name="常规 3 3" xfId="1711"/>
    <cellStyle name="常规 3 3 2" xfId="1712"/>
    <cellStyle name="常规 3 3 3" xfId="1713"/>
    <cellStyle name="常规 3 3 4" xfId="1715"/>
    <cellStyle name="常规 3 3 5" xfId="2612"/>
    <cellStyle name="常规 3 4" xfId="1209"/>
    <cellStyle name="常规 3 4 2" xfId="1716"/>
    <cellStyle name="常规 3 4 2 2" xfId="4285"/>
    <cellStyle name="常规 3 4 3" xfId="1717"/>
    <cellStyle name="常规 3 4 3 2" xfId="4286"/>
    <cellStyle name="常规 3 4 4" xfId="2613"/>
    <cellStyle name="常规 3 4 5" xfId="4284"/>
    <cellStyle name="常规 3 5" xfId="1718"/>
    <cellStyle name="常规 3 5 2" xfId="1719"/>
    <cellStyle name="常规 3 5 2 2" xfId="4288"/>
    <cellStyle name="常规 3 5 3" xfId="1720"/>
    <cellStyle name="常规 3 5 3 2" xfId="4289"/>
    <cellStyle name="常规 3 5 4" xfId="2614"/>
    <cellStyle name="常规 3 5 5" xfId="4287"/>
    <cellStyle name="常规 3 6" xfId="1189"/>
    <cellStyle name="常规 3 6 2" xfId="1721"/>
    <cellStyle name="常规 3 6 2 2" xfId="4291"/>
    <cellStyle name="常规 3 6 3" xfId="1722"/>
    <cellStyle name="常规 3 6 3 2" xfId="4292"/>
    <cellStyle name="常规 3 6 4" xfId="2615"/>
    <cellStyle name="常规 3 6 5" xfId="4290"/>
    <cellStyle name="常规 3 7" xfId="1723"/>
    <cellStyle name="常规 3 7 2" xfId="1724"/>
    <cellStyle name="常规 3 7 2 2" xfId="4294"/>
    <cellStyle name="常规 3 7 3" xfId="1725"/>
    <cellStyle name="常规 3 7 3 2" xfId="4295"/>
    <cellStyle name="常规 3 7 4" xfId="4293"/>
    <cellStyle name="常规 3 8" xfId="1727"/>
    <cellStyle name="常规 3 8 2" xfId="4296"/>
    <cellStyle name="常规 3 9" xfId="1728"/>
    <cellStyle name="常规 3 9 2" xfId="4297"/>
    <cellStyle name="常规 3_收入总表2" xfId="2616"/>
    <cellStyle name="常规 30" xfId="784"/>
    <cellStyle name="常规 30 2" xfId="787"/>
    <cellStyle name="常规 30 3" xfId="2617"/>
    <cellStyle name="常规 31" xfId="793"/>
    <cellStyle name="常规 31 2" xfId="2618"/>
    <cellStyle name="常规 32" xfId="796"/>
    <cellStyle name="常规 32 2" xfId="2619"/>
    <cellStyle name="常规 33" xfId="1687"/>
    <cellStyle name="常规 33 2" xfId="2620"/>
    <cellStyle name="常规 33 3" xfId="4981"/>
    <cellStyle name="常规 33 3 4" xfId="5767"/>
    <cellStyle name="常规 33 3 4 2" xfId="5768"/>
    <cellStyle name="常规 34" xfId="2621"/>
    <cellStyle name="常规 35" xfId="2622"/>
    <cellStyle name="常规 36" xfId="2623"/>
    <cellStyle name="常规 37" xfId="2624"/>
    <cellStyle name="常规 38" xfId="2625"/>
    <cellStyle name="常规 39" xfId="2626"/>
    <cellStyle name="常规 4" xfId="1730"/>
    <cellStyle name="常规 4 2" xfId="1731"/>
    <cellStyle name="常规 4 2 10" xfId="2628"/>
    <cellStyle name="常规 4 2 11" xfId="4298"/>
    <cellStyle name="常规 4 2 2" xfId="1733"/>
    <cellStyle name="常规 4 2 2 2" xfId="1735"/>
    <cellStyle name="常规 4 2 2 2 2" xfId="1737"/>
    <cellStyle name="常规 4 2 2 2 2 2" xfId="4301"/>
    <cellStyle name="常规 4 2 2 2 3" xfId="1738"/>
    <cellStyle name="常规 4 2 2 2 3 2" xfId="4302"/>
    <cellStyle name="常规 4 2 2 2 4" xfId="1739"/>
    <cellStyle name="常规 4 2 2 2 4 2" xfId="4303"/>
    <cellStyle name="常规 4 2 2 2 5" xfId="1740"/>
    <cellStyle name="常规 4 2 2 2 5 2" xfId="4304"/>
    <cellStyle name="常规 4 2 2 2 6" xfId="4300"/>
    <cellStyle name="常规 4 2 2 3" xfId="1743"/>
    <cellStyle name="常规 4 2 2 3 2" xfId="1746"/>
    <cellStyle name="常规 4 2 2 3 2 2" xfId="4306"/>
    <cellStyle name="常规 4 2 2 3 3" xfId="1748"/>
    <cellStyle name="常规 4 2 2 3 3 2" xfId="4307"/>
    <cellStyle name="常规 4 2 2 3 4" xfId="4305"/>
    <cellStyle name="常规 4 2 2 4" xfId="910"/>
    <cellStyle name="常规 4 2 2 4 2" xfId="912"/>
    <cellStyle name="常规 4 2 2 4 2 2" xfId="4309"/>
    <cellStyle name="常规 4 2 2 4 3" xfId="1749"/>
    <cellStyle name="常规 4 2 2 4 3 2" xfId="4310"/>
    <cellStyle name="常规 4 2 2 4 4" xfId="1750"/>
    <cellStyle name="常规 4 2 2 4 4 2" xfId="4311"/>
    <cellStyle name="常规 4 2 2 4 5" xfId="4308"/>
    <cellStyle name="常规 4 2 2 5" xfId="914"/>
    <cellStyle name="常规 4 2 2 5 2" xfId="4312"/>
    <cellStyle name="常规 4 2 2 6" xfId="1752"/>
    <cellStyle name="常规 4 2 2 6 2" xfId="4313"/>
    <cellStyle name="常规 4 2 2 7" xfId="1754"/>
    <cellStyle name="常规 4 2 2 7 2" xfId="4314"/>
    <cellStyle name="常规 4 2 2 8" xfId="2629"/>
    <cellStyle name="常规 4 2 2 9" xfId="4299"/>
    <cellStyle name="常规 4 2 3" xfId="1756"/>
    <cellStyle name="常规 4 2 3 2" xfId="1758"/>
    <cellStyle name="常规 4 2 3 2 2" xfId="4316"/>
    <cellStyle name="常规 4 2 3 3" xfId="1759"/>
    <cellStyle name="常规 4 2 3 3 2" xfId="4317"/>
    <cellStyle name="常规 4 2 3 4" xfId="918"/>
    <cellStyle name="常规 4 2 3 4 2" xfId="4318"/>
    <cellStyle name="常规 4 2 3 5" xfId="2630"/>
    <cellStyle name="常规 4 2 3 6" xfId="4315"/>
    <cellStyle name="常规 4 2 4" xfId="1761"/>
    <cellStyle name="常规 4 2 4 2" xfId="1763"/>
    <cellStyle name="常规 4 2 4 2 2" xfId="4320"/>
    <cellStyle name="常规 4 2 4 3" xfId="1764"/>
    <cellStyle name="常规 4 2 4 3 2" xfId="4321"/>
    <cellStyle name="常规 4 2 4 4" xfId="1765"/>
    <cellStyle name="常规 4 2 4 4 2" xfId="4322"/>
    <cellStyle name="常规 4 2 4 5" xfId="4319"/>
    <cellStyle name="常规 4 2 5" xfId="1766"/>
    <cellStyle name="常规 4 2 5 2" xfId="722"/>
    <cellStyle name="常规 4 2 5 2 2" xfId="4324"/>
    <cellStyle name="常规 4 2 5 3" xfId="727"/>
    <cellStyle name="常规 4 2 5 3 2" xfId="4325"/>
    <cellStyle name="常规 4 2 5 4" xfId="4323"/>
    <cellStyle name="常规 4 2 6" xfId="1430"/>
    <cellStyle name="常规 4 2 6 2" xfId="759"/>
    <cellStyle name="常规 4 2 6 2 2" xfId="4327"/>
    <cellStyle name="常规 4 2 6 3" xfId="764"/>
    <cellStyle name="常规 4 2 6 3 2" xfId="4328"/>
    <cellStyle name="常规 4 2 6 4" xfId="310"/>
    <cellStyle name="常规 4 2 6 4 2" xfId="4329"/>
    <cellStyle name="常规 4 2 6 5" xfId="4326"/>
    <cellStyle name="常规 4 2 7" xfId="1768"/>
    <cellStyle name="常规 4 2 7 2" xfId="4330"/>
    <cellStyle name="常规 4 2 8" xfId="1770"/>
    <cellStyle name="常规 4 2 8 2" xfId="4331"/>
    <cellStyle name="常规 4 2 9" xfId="1771"/>
    <cellStyle name="常规 4 2 9 2" xfId="4332"/>
    <cellStyle name="常规 4 3" xfId="1772"/>
    <cellStyle name="常规 4 3 2" xfId="1774"/>
    <cellStyle name="常规 4 3 2 2" xfId="4335"/>
    <cellStyle name="常规 4 3 2 3" xfId="4334"/>
    <cellStyle name="常规 4 3 3" xfId="1776"/>
    <cellStyle name="常规 4 3 3 2" xfId="4336"/>
    <cellStyle name="常规 4 3 4" xfId="902"/>
    <cellStyle name="常规 4 3 4 2" xfId="4337"/>
    <cellStyle name="常规 4 3 5" xfId="2631"/>
    <cellStyle name="常规 4 3 6" xfId="4333"/>
    <cellStyle name="常规 4 4" xfId="1732"/>
    <cellStyle name="常规 4 4 2" xfId="2632"/>
    <cellStyle name="常规 4 4 3" xfId="4338"/>
    <cellStyle name="常规 4 5" xfId="1755"/>
    <cellStyle name="常规 4 5 2" xfId="2633"/>
    <cellStyle name="常规 4 5 3" xfId="4339"/>
    <cellStyle name="常规 4 6" xfId="1760"/>
    <cellStyle name="常规 4 6 2" xfId="2634"/>
    <cellStyle name="常规 4 6 3" xfId="4340"/>
    <cellStyle name="常规 4 7" xfId="2627"/>
    <cellStyle name="常规 4_征收计划表8" xfId="2635"/>
    <cellStyle name="常规 40" xfId="2636"/>
    <cellStyle name="常规 41" xfId="2637"/>
    <cellStyle name="常规 42" xfId="2638"/>
    <cellStyle name="常规 43" xfId="2639"/>
    <cellStyle name="常规 44" xfId="2640"/>
    <cellStyle name="常规 44 2" xfId="4977"/>
    <cellStyle name="常规 45" xfId="2641"/>
    <cellStyle name="常规 45 2" xfId="4979"/>
    <cellStyle name="常规 46" xfId="2642"/>
    <cellStyle name="常规 47" xfId="2643"/>
    <cellStyle name="常规 48" xfId="2644"/>
    <cellStyle name="常规 48 2" xfId="4978"/>
    <cellStyle name="常规 48 3" xfId="4973"/>
    <cellStyle name="常规 49" xfId="2391"/>
    <cellStyle name="常规 49 2" xfId="4974"/>
    <cellStyle name="常规 5" xfId="1777"/>
    <cellStyle name="常规 5 10" xfId="2645"/>
    <cellStyle name="常规 5 2" xfId="1778"/>
    <cellStyle name="常规 5 2 2" xfId="1779"/>
    <cellStyle name="常规 5 2 2 2" xfId="1780"/>
    <cellStyle name="常规 5 2 2 2 2" xfId="4341"/>
    <cellStyle name="常规 5 2 2 3" xfId="1781"/>
    <cellStyle name="常规 5 2 2 3 2" xfId="4342"/>
    <cellStyle name="常规 5 2 2 4" xfId="292"/>
    <cellStyle name="常规 5 2 2 4 2" xfId="4343"/>
    <cellStyle name="常规 5 2 2 5" xfId="295"/>
    <cellStyle name="常规 5 2 2 5 2" xfId="4344"/>
    <cellStyle name="常规 5 2 2 6" xfId="2647"/>
    <cellStyle name="常规 5 2 3" xfId="1782"/>
    <cellStyle name="常规 5 2 3 2" xfId="1783"/>
    <cellStyle name="常规 5 2 3 2 2" xfId="4346"/>
    <cellStyle name="常规 5 2 3 3" xfId="1784"/>
    <cellStyle name="常规 5 2 3 3 2" xfId="4347"/>
    <cellStyle name="常规 5 2 3 4" xfId="2648"/>
    <cellStyle name="常规 5 2 3 5" xfId="4345"/>
    <cellStyle name="常规 5 2 4" xfId="1785"/>
    <cellStyle name="常规 5 2 4 2" xfId="1786"/>
    <cellStyle name="常规 5 2 4 2 2" xfId="4348"/>
    <cellStyle name="常规 5 2 4 3" xfId="1787"/>
    <cellStyle name="常规 5 2 4 3 2" xfId="4349"/>
    <cellStyle name="常规 5 2 4 4" xfId="1789"/>
    <cellStyle name="常规 5 2 4 4 2" xfId="4350"/>
    <cellStyle name="常规 5 2 4 5" xfId="2649"/>
    <cellStyle name="常规 5 2 5" xfId="1790"/>
    <cellStyle name="常规 5 2 5 2" xfId="4351"/>
    <cellStyle name="常规 5 2 6" xfId="1791"/>
    <cellStyle name="常规 5 2 6 2" xfId="4352"/>
    <cellStyle name="常规 5 2 7" xfId="1792"/>
    <cellStyle name="常规 5 2 7 2" xfId="4353"/>
    <cellStyle name="常规 5 2 8" xfId="2646"/>
    <cellStyle name="常规 5 3" xfId="1793"/>
    <cellStyle name="常规 5 3 2" xfId="1794"/>
    <cellStyle name="常规 5 3 2 2" xfId="4354"/>
    <cellStyle name="常规 5 3 3" xfId="1795"/>
    <cellStyle name="常规 5 3 3 2" xfId="4355"/>
    <cellStyle name="常规 5 3 4" xfId="925"/>
    <cellStyle name="常规 5 3 4 2" xfId="4356"/>
    <cellStyle name="常规 5 3 5" xfId="2650"/>
    <cellStyle name="常规 5 4" xfId="1773"/>
    <cellStyle name="常规 5 4 2" xfId="1796"/>
    <cellStyle name="常规 5 4 2 2" xfId="4358"/>
    <cellStyle name="常规 5 4 3" xfId="1797"/>
    <cellStyle name="常规 5 4 3 2" xfId="4359"/>
    <cellStyle name="常规 5 4 4" xfId="931"/>
    <cellStyle name="常规 5 4 4 2" xfId="4360"/>
    <cellStyle name="常规 5 4 5" xfId="2651"/>
    <cellStyle name="常规 5 4 6" xfId="4357"/>
    <cellStyle name="常规 5 5" xfId="1775"/>
    <cellStyle name="常规 5 5 2" xfId="1798"/>
    <cellStyle name="常规 5 5 2 2" xfId="4361"/>
    <cellStyle name="常规 5 5 3" xfId="1799"/>
    <cellStyle name="常规 5 5 3 2" xfId="4362"/>
    <cellStyle name="常规 5 5 4" xfId="2652"/>
    <cellStyle name="常规 5 6" xfId="901"/>
    <cellStyle name="常规 5 6 2" xfId="904"/>
    <cellStyle name="常规 5 6 2 2" xfId="4364"/>
    <cellStyle name="常规 5 6 3" xfId="1800"/>
    <cellStyle name="常规 5 6 3 2" xfId="4365"/>
    <cellStyle name="常规 5 6 4" xfId="1801"/>
    <cellStyle name="常规 5 6 4 2" xfId="4366"/>
    <cellStyle name="常规 5 6 5" xfId="4363"/>
    <cellStyle name="常规 5 7" xfId="906"/>
    <cellStyle name="常规 5 7 2" xfId="4367"/>
    <cellStyle name="常规 5 8" xfId="1803"/>
    <cellStyle name="常规 5 8 2" xfId="4368"/>
    <cellStyle name="常规 5 9" xfId="1805"/>
    <cellStyle name="常规 5 9 2" xfId="4369"/>
    <cellStyle name="常规 50" xfId="2799"/>
    <cellStyle name="常规 50 2" xfId="4975"/>
    <cellStyle name="常规 51" xfId="2800"/>
    <cellStyle name="常规 51 2" xfId="4980"/>
    <cellStyle name="常规 52" xfId="2801"/>
    <cellStyle name="常规 53" xfId="2802"/>
    <cellStyle name="常规 54" xfId="2815"/>
    <cellStyle name="常规 55" xfId="2831"/>
    <cellStyle name="常规 56" xfId="2832"/>
    <cellStyle name="常规 57" xfId="2835"/>
    <cellStyle name="常规 57 2" xfId="5769"/>
    <cellStyle name="常规 58" xfId="2836"/>
    <cellStyle name="常规 59" xfId="2837"/>
    <cellStyle name="常规 59 2" xfId="4991"/>
    <cellStyle name="常规 6" xfId="1806"/>
    <cellStyle name="常规 6 2" xfId="1807"/>
    <cellStyle name="常规 6 2 2" xfId="1808"/>
    <cellStyle name="常规 6 2 2 2" xfId="1809"/>
    <cellStyle name="常规 6 2 2 2 2" xfId="1811"/>
    <cellStyle name="常规 6 2 2 3" xfId="1812"/>
    <cellStyle name="常规 6 2 2 4" xfId="2655"/>
    <cellStyle name="常规 6 2 3" xfId="1813"/>
    <cellStyle name="常规 6 2 3 2" xfId="1814"/>
    <cellStyle name="常规 6 2 3 3" xfId="2656"/>
    <cellStyle name="常规 6 2 4" xfId="1815"/>
    <cellStyle name="常规 6 2 5" xfId="2654"/>
    <cellStyle name="常规 6 3" xfId="1816"/>
    <cellStyle name="常规 6 3 2" xfId="1817"/>
    <cellStyle name="常规 6 3 2 2" xfId="1818"/>
    <cellStyle name="常规 6 3 3" xfId="1819"/>
    <cellStyle name="常规 6 3 4" xfId="2657"/>
    <cellStyle name="常规 6 4" xfId="1734"/>
    <cellStyle name="常规 6 4 2" xfId="1736"/>
    <cellStyle name="常规 6 4 3" xfId="2658"/>
    <cellStyle name="常规 6 5" xfId="1742"/>
    <cellStyle name="常规 6 6" xfId="2653"/>
    <cellStyle name="常规 60" xfId="2838"/>
    <cellStyle name="常规 60 2" xfId="5770"/>
    <cellStyle name="常规 60 3" xfId="5771"/>
    <cellStyle name="常规 60 3 2" xfId="5772"/>
    <cellStyle name="常规 61" xfId="2839"/>
    <cellStyle name="常规 61 2" xfId="4997"/>
    <cellStyle name="常规 62" xfId="2840"/>
    <cellStyle name="常规 62 2" xfId="5773"/>
    <cellStyle name="常规 63" xfId="2841"/>
    <cellStyle name="常规 64" xfId="2842"/>
    <cellStyle name="常规 65" xfId="2843"/>
    <cellStyle name="常规 65 2" xfId="4992"/>
    <cellStyle name="常规 65 3" xfId="5774"/>
    <cellStyle name="常规 65 3 2" xfId="5775"/>
    <cellStyle name="常规 66" xfId="2844"/>
    <cellStyle name="常规 66 2" xfId="4993"/>
    <cellStyle name="常规 66 3 2" xfId="5776"/>
    <cellStyle name="常规 67" xfId="2845"/>
    <cellStyle name="常规 67 2" xfId="4995"/>
    <cellStyle name="常规 68" xfId="2846"/>
    <cellStyle name="常规 68 2" xfId="5777"/>
    <cellStyle name="常规 69" xfId="2847"/>
    <cellStyle name="常规 69 2" xfId="4994"/>
    <cellStyle name="常规 69 3" xfId="5778"/>
    <cellStyle name="常规 7" xfId="1820"/>
    <cellStyle name="常规 7 2" xfId="1821"/>
    <cellStyle name="常规 7 2 2" xfId="10"/>
    <cellStyle name="常规 7 2 2 2" xfId="47"/>
    <cellStyle name="常规 7 2 2 2 2" xfId="4372"/>
    <cellStyle name="常规 7 2 2 3" xfId="2662"/>
    <cellStyle name="常规 7 2 2 4" xfId="4371"/>
    <cellStyle name="常规 7 2 3" xfId="102"/>
    <cellStyle name="常规 7 2 3 2" xfId="2663"/>
    <cellStyle name="常规 7 2 3 3" xfId="4373"/>
    <cellStyle name="常规 7 2 4" xfId="2661"/>
    <cellStyle name="常规 7 2 5" xfId="4370"/>
    <cellStyle name="常规 7 3" xfId="1822"/>
    <cellStyle name="常规 7 3 2" xfId="112"/>
    <cellStyle name="常规 7 3 2 2" xfId="4375"/>
    <cellStyle name="常规 7 3 3" xfId="2664"/>
    <cellStyle name="常规 7 3 4" xfId="4374"/>
    <cellStyle name="常规 7 4" xfId="1757"/>
    <cellStyle name="常规 7 4 2" xfId="2665"/>
    <cellStyle name="常规 7 4 3" xfId="4376"/>
    <cellStyle name="常规 7 5" xfId="2666"/>
    <cellStyle name="常规 7 6" xfId="2660"/>
    <cellStyle name="常规 70" xfId="2848"/>
    <cellStyle name="常规 70 2" xfId="4996"/>
    <cellStyle name="常规 70 3" xfId="5779"/>
    <cellStyle name="常规 70 3 2" xfId="5780"/>
    <cellStyle name="常规 71" xfId="2849"/>
    <cellStyle name="常规 71 3 2" xfId="5781"/>
    <cellStyle name="常规 72" xfId="2850"/>
    <cellStyle name="常规 73" xfId="4983"/>
    <cellStyle name="常规 73 2" xfId="5782"/>
    <cellStyle name="常规 74" xfId="4984"/>
    <cellStyle name="常规 74 2" xfId="5783"/>
    <cellStyle name="常规 74 3" xfId="5784"/>
    <cellStyle name="常规 75" xfId="4985"/>
    <cellStyle name="常规 75 3" xfId="5785"/>
    <cellStyle name="常规 76" xfId="4986"/>
    <cellStyle name="常规 77" xfId="4987"/>
    <cellStyle name="常规 77 2" xfId="5786"/>
    <cellStyle name="常规 77 3" xfId="5787"/>
    <cellStyle name="常规 77 3 2" xfId="5788"/>
    <cellStyle name="常规 78" xfId="4988"/>
    <cellStyle name="常规 78 3" xfId="5789"/>
    <cellStyle name="常规 79" xfId="4989"/>
    <cellStyle name="常规 79 3" xfId="5790"/>
    <cellStyle name="常规 79 3 2" xfId="5791"/>
    <cellStyle name="常规 8" xfId="1823"/>
    <cellStyle name="常规 8 2" xfId="1825"/>
    <cellStyle name="常规 8 2 2" xfId="117"/>
    <cellStyle name="常规 8 2 2 2" xfId="1826"/>
    <cellStyle name="常规 8 2 2 2 2" xfId="4379"/>
    <cellStyle name="常规 8 2 2 3" xfId="4378"/>
    <cellStyle name="常规 8 2 3" xfId="1828"/>
    <cellStyle name="常规 8 2 3 2" xfId="4380"/>
    <cellStyle name="常规 8 2 4" xfId="2668"/>
    <cellStyle name="常规 8 2 5" xfId="4377"/>
    <cellStyle name="常规 8 3" xfId="978"/>
    <cellStyle name="常规 8 3 2" xfId="1829"/>
    <cellStyle name="常规 8 3 2 2" xfId="4382"/>
    <cellStyle name="常规 8 3 3" xfId="2669"/>
    <cellStyle name="常规 8 3 4" xfId="4381"/>
    <cellStyle name="常规 8 4" xfId="1762"/>
    <cellStyle name="常规 8 4 2" xfId="2670"/>
    <cellStyle name="常规 8 4 3" xfId="4383"/>
    <cellStyle name="常规 8 5" xfId="2671"/>
    <cellStyle name="常规 8 6" xfId="2667"/>
    <cellStyle name="常规 8_报 预算   行政政法处(1)" xfId="2672"/>
    <cellStyle name="常规 80" xfId="7691"/>
    <cellStyle name="常规 81" xfId="7692"/>
    <cellStyle name="常规 82" xfId="5792"/>
    <cellStyle name="常规 84" xfId="5793"/>
    <cellStyle name="常规 85" xfId="5794"/>
    <cellStyle name="常规 87" xfId="5795"/>
    <cellStyle name="常规 88" xfId="5796"/>
    <cellStyle name="常规 9" xfId="1830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3"/>
    <cellStyle name="常规 90" xfId="5797"/>
    <cellStyle name="常规 92" xfId="5798"/>
    <cellStyle name="常规 93" xfId="5799"/>
    <cellStyle name="常规 95" xfId="5800"/>
    <cellStyle name="常规 98" xfId="5801"/>
    <cellStyle name="常规 99" xfId="5802"/>
    <cellStyle name="常规_2007年云南省向人大报送政府收支预算表格式编制过程表" xfId="2833"/>
    <cellStyle name="超级链接" xfId="1836"/>
    <cellStyle name="超级链接 2" xfId="1837"/>
    <cellStyle name="超级链接 2 2" xfId="1838"/>
    <cellStyle name="超级链接 2 2 2" xfId="1839"/>
    <cellStyle name="超级链接 2 2 2 2" xfId="1458"/>
    <cellStyle name="超级链接 2 2 3" xfId="1840"/>
    <cellStyle name="超级链接 2 3" xfId="1841"/>
    <cellStyle name="超级链接 2 3 2" xfId="1842"/>
    <cellStyle name="超级链接 2 4" xfId="1105"/>
    <cellStyle name="超级链接 3" xfId="1843"/>
    <cellStyle name="超级链接 3 2" xfId="1844"/>
    <cellStyle name="超级链接 3 2 2" xfId="1845"/>
    <cellStyle name="超级链接 3 3" xfId="1846"/>
    <cellStyle name="超级链接 4" xfId="1046"/>
    <cellStyle name="超级链接 4 2" xfId="1049"/>
    <cellStyle name="超级链接 5" xfId="1051"/>
    <cellStyle name="好" xfId="229"/>
    <cellStyle name="好 2" xfId="1847"/>
    <cellStyle name="好 2 2" xfId="1848"/>
    <cellStyle name="好 2 2 2" xfId="1849"/>
    <cellStyle name="好 2 2 2 2" xfId="1851"/>
    <cellStyle name="好 2 2 2 2 2" xfId="4384"/>
    <cellStyle name="好 2 2 2 2 2 3 2" xfId="5803"/>
    <cellStyle name="好 2 2 2 3" xfId="2677"/>
    <cellStyle name="好 2 2 2 3 3" xfId="5804"/>
    <cellStyle name="好 2 2 3" xfId="1852"/>
    <cellStyle name="好 2 2 3 2" xfId="2678"/>
    <cellStyle name="好 2 2 3 2 3" xfId="5805"/>
    <cellStyle name="好 2 2 3 2 3 2" xfId="5806"/>
    <cellStyle name="好 2 2 4" xfId="2676"/>
    <cellStyle name="好 2 2 4 3" xfId="5807"/>
    <cellStyle name="好 2 3" xfId="851"/>
    <cellStyle name="好 2 3 2" xfId="853"/>
    <cellStyle name="好 2 3 2 2" xfId="4385"/>
    <cellStyle name="好 2 3 2 2 3" xfId="5808"/>
    <cellStyle name="好 2 3 3" xfId="2679"/>
    <cellStyle name="好 2 3 3 3" xfId="5809"/>
    <cellStyle name="好 2 4" xfId="865"/>
    <cellStyle name="好 2 4 2" xfId="4386"/>
    <cellStyle name="好 2 5" xfId="2675"/>
    <cellStyle name="好 2 5 2" xfId="5810"/>
    <cellStyle name="好 3" xfId="1853"/>
    <cellStyle name="好 3 2" xfId="1854"/>
    <cellStyle name="好 3 2 2" xfId="1855"/>
    <cellStyle name="好 3 2 2 2" xfId="1714"/>
    <cellStyle name="好 3 2 2 2 2" xfId="4389"/>
    <cellStyle name="好 3 2 2 2 2 3" xfId="5811"/>
    <cellStyle name="好 3 2 2 3" xfId="4388"/>
    <cellStyle name="好 3 2 2 3 2" xfId="5812"/>
    <cellStyle name="好 3 2 3" xfId="1856"/>
    <cellStyle name="好 3 2 3 2" xfId="4390"/>
    <cellStyle name="好 3 2 3 2 3" xfId="5813"/>
    <cellStyle name="好 3 2 3 2 3 2" xfId="5814"/>
    <cellStyle name="好 3 2 4" xfId="4387"/>
    <cellStyle name="好 3 2 4 3" xfId="5815"/>
    <cellStyle name="好 3 2 4 3 2" xfId="5816"/>
    <cellStyle name="好 3 3" xfId="897"/>
    <cellStyle name="好 3 3 2" xfId="899"/>
    <cellStyle name="好 3 3 2 2" xfId="4392"/>
    <cellStyle name="好 3 3 2 2 2" xfId="5817"/>
    <cellStyle name="好 3 3 3" xfId="4391"/>
    <cellStyle name="好 3 3 3 2" xfId="5818"/>
    <cellStyle name="好 3 4" xfId="922"/>
    <cellStyle name="好 3 4 2" xfId="4393"/>
    <cellStyle name="好 3 5" xfId="2680"/>
    <cellStyle name="好 3 5 3" xfId="5819"/>
    <cellStyle name="好 3 5 3 2" xfId="5820"/>
    <cellStyle name="好 4" xfId="1857"/>
    <cellStyle name="好 4 2" xfId="1513"/>
    <cellStyle name="好 4 2 2" xfId="193"/>
    <cellStyle name="好 4 2 2 2" xfId="4396"/>
    <cellStyle name="好 4 2 2 2 2" xfId="5821"/>
    <cellStyle name="好 4 2 3" xfId="4395"/>
    <cellStyle name="好 4 2 3 2" xfId="5822"/>
    <cellStyle name="好 4 2 3 3 2" xfId="5823"/>
    <cellStyle name="好 4 3" xfId="1521"/>
    <cellStyle name="好 4 3 2" xfId="4397"/>
    <cellStyle name="好 4 4" xfId="4394"/>
    <cellStyle name="好 4 4 3 2" xfId="5824"/>
    <cellStyle name="好 5" xfId="1362"/>
    <cellStyle name="好 5 2" xfId="1365"/>
    <cellStyle name="好 5 2 2" xfId="394"/>
    <cellStyle name="好 5 2 2 2" xfId="4400"/>
    <cellStyle name="好 5 2 3" xfId="4399"/>
    <cellStyle name="好 5 3" xfId="1368"/>
    <cellStyle name="好 5 3 2" xfId="4401"/>
    <cellStyle name="好 5 3 2 3" xfId="5825"/>
    <cellStyle name="好 5 4" xfId="4398"/>
    <cellStyle name="好 6" xfId="1370"/>
    <cellStyle name="好 6 2" xfId="1372"/>
    <cellStyle name="好 6 2 2" xfId="4403"/>
    <cellStyle name="好 6 2 2 3" xfId="5826"/>
    <cellStyle name="好 6 3" xfId="4402"/>
    <cellStyle name="好 7" xfId="1375"/>
    <cellStyle name="好 7 2" xfId="4404"/>
    <cellStyle name="好 7 2 3" xfId="5827"/>
    <cellStyle name="好 8" xfId="2674"/>
    <cellStyle name="好_5.中央部门决算（草案)-1" xfId="2681"/>
    <cellStyle name="好_F00DC810C49E00C2E0430A3413167AE0" xfId="2682"/>
    <cellStyle name="好_出版署2010年度中央部门决算草案" xfId="2683"/>
    <cellStyle name="好_全国友协2010年度中央部门决算（草案）" xfId="2684"/>
    <cellStyle name="好_司法部2010年度中央部门决算（草案）报" xfId="2685"/>
    <cellStyle name="后继超级链接" xfId="1858"/>
    <cellStyle name="后继超级链接 2" xfId="1859"/>
    <cellStyle name="后继超级链接 2 2" xfId="1860"/>
    <cellStyle name="后继超级链接 2 2 2" xfId="1861"/>
    <cellStyle name="后继超级链接 2 2 2 2" xfId="1863"/>
    <cellStyle name="后继超级链接 2 2 3" xfId="1864"/>
    <cellStyle name="后继超级链接 2 3" xfId="1865"/>
    <cellStyle name="后继超级链接 2 3 2" xfId="1866"/>
    <cellStyle name="后继超级链接 2 4" xfId="1867"/>
    <cellStyle name="后继超级链接 3" xfId="1868"/>
    <cellStyle name="后继超级链接 3 2" xfId="348"/>
    <cellStyle name="后继超级链接 3 2 2" xfId="351"/>
    <cellStyle name="后继超级链接 3 3" xfId="356"/>
    <cellStyle name="后继超级链接 4" xfId="1364"/>
    <cellStyle name="后继超级链接 4 2" xfId="393"/>
    <cellStyle name="后继超级链接 5" xfId="1367"/>
    <cellStyle name="汇总" xfId="1869"/>
    <cellStyle name="汇总 2" xfId="1870"/>
    <cellStyle name="汇总 2 2" xfId="1871"/>
    <cellStyle name="汇总 2 2 2" xfId="1872"/>
    <cellStyle name="汇总 2 2 2 2" xfId="1873"/>
    <cellStyle name="汇总 2 2 2 2 4 2" xfId="5828"/>
    <cellStyle name="汇总 2 2 2 2 5" xfId="5829"/>
    <cellStyle name="汇总 2 2 2 2 5 2" xfId="5830"/>
    <cellStyle name="汇总 2 2 2 2 6 2" xfId="5831"/>
    <cellStyle name="汇总 2 2 2 4 2" xfId="5832"/>
    <cellStyle name="汇总 2 2 2 5" xfId="5833"/>
    <cellStyle name="汇总 2 2 2 5 2" xfId="5834"/>
    <cellStyle name="汇总 2 2 2 6 2" xfId="5835"/>
    <cellStyle name="汇总 2 2 3" xfId="1875"/>
    <cellStyle name="汇总 2 2 3 6 2" xfId="5836"/>
    <cellStyle name="汇总 2 2 4" xfId="5837"/>
    <cellStyle name="汇总 2 2 4 2" xfId="5838"/>
    <cellStyle name="汇总 2 2 5 2" xfId="5839"/>
    <cellStyle name="汇总 2 2 6" xfId="5840"/>
    <cellStyle name="汇总 2 2 6 2" xfId="5841"/>
    <cellStyle name="汇总 2 2 7" xfId="5842"/>
    <cellStyle name="汇总 2 2 7 2" xfId="5843"/>
    <cellStyle name="汇总 2 2 8" xfId="5844"/>
    <cellStyle name="汇总 2 3" xfId="1876"/>
    <cellStyle name="汇总 2 3 2" xfId="1878"/>
    <cellStyle name="汇总 2 3 2 2" xfId="1880"/>
    <cellStyle name="汇总 2 3 2 2 2" xfId="5845"/>
    <cellStyle name="汇总 2 3 2 2 3" xfId="5846"/>
    <cellStyle name="汇总 2 3 2 2 3 2" xfId="5847"/>
    <cellStyle name="汇总 2 3 2 2 5" xfId="5848"/>
    <cellStyle name="汇总 2 3 2 4" xfId="5849"/>
    <cellStyle name="汇总 2 3 3" xfId="1883"/>
    <cellStyle name="汇总 2 3 3 2" xfId="5850"/>
    <cellStyle name="汇总 2 3 3 5 2" xfId="5851"/>
    <cellStyle name="汇总 2 3 4" xfId="2689"/>
    <cellStyle name="汇总 2 3 5" xfId="5852"/>
    <cellStyle name="汇总 2 3 5 2" xfId="5853"/>
    <cellStyle name="汇总 2 3 9 2" xfId="5854"/>
    <cellStyle name="汇总 2 4" xfId="691"/>
    <cellStyle name="汇总 2 4 2" xfId="1886"/>
    <cellStyle name="汇总 2 4 2 2 2" xfId="5855"/>
    <cellStyle name="汇总 2 4 2 4 2" xfId="5856"/>
    <cellStyle name="汇总 2 4 2 6 2" xfId="5857"/>
    <cellStyle name="汇总 2 4 5 2" xfId="5858"/>
    <cellStyle name="汇总 2 4 6 2" xfId="5859"/>
    <cellStyle name="汇总 2 5" xfId="1887"/>
    <cellStyle name="汇总 2 5 4" xfId="5860"/>
    <cellStyle name="汇总 2 5 4 2" xfId="5861"/>
    <cellStyle name="汇总 2 5 5 2" xfId="5862"/>
    <cellStyle name="汇总 2 5 6" xfId="5863"/>
    <cellStyle name="汇总 2 6" xfId="5864"/>
    <cellStyle name="汇总 2 8" xfId="5865"/>
    <cellStyle name="汇总 2 8 2" xfId="5866"/>
    <cellStyle name="汇总 2 9 2" xfId="5867"/>
    <cellStyle name="汇总 3" xfId="1243"/>
    <cellStyle name="汇总 3 2" xfId="1888"/>
    <cellStyle name="汇总 3 2 2" xfId="1889"/>
    <cellStyle name="汇总 3 2 2 2" xfId="1890"/>
    <cellStyle name="汇总 3 2 2 2 2" xfId="5868"/>
    <cellStyle name="汇总 3 2 2 2 3" xfId="5869"/>
    <cellStyle name="汇总 3 2 2 2 4" xfId="5870"/>
    <cellStyle name="汇总 3 2 2 2 4 2" xfId="5871"/>
    <cellStyle name="汇总 3 2 2 2 5 2" xfId="5872"/>
    <cellStyle name="汇总 3 2 2 3" xfId="5873"/>
    <cellStyle name="汇总 3 2 2 3 2" xfId="5874"/>
    <cellStyle name="汇总 3 2 2 5" xfId="5875"/>
    <cellStyle name="汇总 3 2 2 7" xfId="5876"/>
    <cellStyle name="汇总 3 2 3" xfId="1892"/>
    <cellStyle name="汇总 3 2 3 2" xfId="5877"/>
    <cellStyle name="汇总 3 2 3 2 2" xfId="5878"/>
    <cellStyle name="汇总 3 2 3 3 2" xfId="5879"/>
    <cellStyle name="汇总 3 2 3 4 2" xfId="5880"/>
    <cellStyle name="汇总 3 2 3 6" xfId="5881"/>
    <cellStyle name="汇总 3 2 4" xfId="5882"/>
    <cellStyle name="汇总 3 2 5" xfId="5883"/>
    <cellStyle name="汇总 3 2 5 2" xfId="5884"/>
    <cellStyle name="汇总 3 2 6 2" xfId="5885"/>
    <cellStyle name="汇总 3 2 7" xfId="5886"/>
    <cellStyle name="汇总 3 2 8" xfId="5887"/>
    <cellStyle name="汇总 3 3" xfId="1893"/>
    <cellStyle name="汇总 3 3 2" xfId="1895"/>
    <cellStyle name="汇总 3 3 2 2" xfId="5888"/>
    <cellStyle name="汇总 3 3 2 3" xfId="5889"/>
    <cellStyle name="汇总 3 3 2 4" xfId="5890"/>
    <cellStyle name="汇总 3 3 2 6 2" xfId="5891"/>
    <cellStyle name="汇总 3 3 3" xfId="5892"/>
    <cellStyle name="汇总 3 3 4 2" xfId="5893"/>
    <cellStyle name="汇总 3 3 5" xfId="5894"/>
    <cellStyle name="汇总 3 3 5 2" xfId="5895"/>
    <cellStyle name="汇总 3 3 6" xfId="5896"/>
    <cellStyle name="汇总 3 3 7 2" xfId="5897"/>
    <cellStyle name="汇总 3 4" xfId="1896"/>
    <cellStyle name="汇总 3 4 3 2" xfId="5898"/>
    <cellStyle name="汇总 3 4 4" xfId="5899"/>
    <cellStyle name="汇总 3 4 5" xfId="5900"/>
    <cellStyle name="汇总 3 4 6" xfId="5901"/>
    <cellStyle name="汇总 3 4 6 2" xfId="5902"/>
    <cellStyle name="汇总 3 5" xfId="5903"/>
    <cellStyle name="汇总 3 5 2" xfId="5904"/>
    <cellStyle name="汇总 3 6" xfId="5905"/>
    <cellStyle name="汇总 3 6 2" xfId="5906"/>
    <cellStyle name="汇总 3 7" xfId="5907"/>
    <cellStyle name="汇总 3 7 2" xfId="5908"/>
    <cellStyle name="汇总 3 8" xfId="5909"/>
    <cellStyle name="汇总 3 9 2" xfId="5910"/>
    <cellStyle name="汇总 4" xfId="1612"/>
    <cellStyle name="汇总 4 2" xfId="1897"/>
    <cellStyle name="汇总 4 2 2" xfId="1898"/>
    <cellStyle name="汇总 4 2 2 2 2" xfId="5911"/>
    <cellStyle name="汇总 4 2 2 3" xfId="5912"/>
    <cellStyle name="汇总 4 2 2 3 2" xfId="5913"/>
    <cellStyle name="汇总 4 2 2 4" xfId="5914"/>
    <cellStyle name="汇总 4 2 2 6" xfId="5915"/>
    <cellStyle name="汇总 4 2 2 6 2" xfId="5916"/>
    <cellStyle name="汇总 4 2 3" xfId="5917"/>
    <cellStyle name="汇总 4 2 4 2" xfId="5918"/>
    <cellStyle name="汇总 4 2 5" xfId="5919"/>
    <cellStyle name="汇总 4 3" xfId="1899"/>
    <cellStyle name="汇总 4 3 2 2" xfId="5920"/>
    <cellStyle name="汇总 4 3 4" xfId="5921"/>
    <cellStyle name="汇总 4 3 4 2" xfId="5922"/>
    <cellStyle name="汇总 4 3 5 2" xfId="5923"/>
    <cellStyle name="汇总 4 3 6" xfId="5924"/>
    <cellStyle name="汇总 4 3 6 2" xfId="5925"/>
    <cellStyle name="汇总 4 4" xfId="5926"/>
    <cellStyle name="汇总 4 5" xfId="5927"/>
    <cellStyle name="汇总 4 6" xfId="5928"/>
    <cellStyle name="汇总 4 6 2" xfId="5929"/>
    <cellStyle name="汇总 4 7" xfId="5930"/>
    <cellStyle name="汇总 4 7 2" xfId="5931"/>
    <cellStyle name="汇总 4 8 2" xfId="5932"/>
    <cellStyle name="汇总 5" xfId="590"/>
    <cellStyle name="汇总 5 2" xfId="593"/>
    <cellStyle name="汇总 5 2 2" xfId="20"/>
    <cellStyle name="汇总 5 2 2 2 2" xfId="5933"/>
    <cellStyle name="汇总 5 2 2 3" xfId="5934"/>
    <cellStyle name="汇总 5 2 2 3 2" xfId="5935"/>
    <cellStyle name="汇总 5 2 2 6" xfId="5936"/>
    <cellStyle name="汇总 5 2 2 6 2" xfId="5937"/>
    <cellStyle name="汇总 5 2 3" xfId="5938"/>
    <cellStyle name="汇总 5 2 3 2" xfId="5939"/>
    <cellStyle name="汇总 5 2 4 2" xfId="5940"/>
    <cellStyle name="汇总 5 2 6 2" xfId="5941"/>
    <cellStyle name="汇总 5 3" xfId="1900"/>
    <cellStyle name="汇总 5 3 2" xfId="5942"/>
    <cellStyle name="汇总 5 3 2 2" xfId="5943"/>
    <cellStyle name="汇总 5 3 3" xfId="5944"/>
    <cellStyle name="汇总 5 3 3 2" xfId="5945"/>
    <cellStyle name="汇总 5 3 4" xfId="5946"/>
    <cellStyle name="汇总 5 3 4 2" xfId="5947"/>
    <cellStyle name="汇总 5 3 5" xfId="5948"/>
    <cellStyle name="汇总 5 3 5 2" xfId="5949"/>
    <cellStyle name="汇总 5 3 6 2" xfId="5950"/>
    <cellStyle name="汇总 5 4" xfId="5951"/>
    <cellStyle name="汇总 5 4 2" xfId="5952"/>
    <cellStyle name="汇总 5 5" xfId="5953"/>
    <cellStyle name="汇总 5 7 2" xfId="5954"/>
    <cellStyle name="汇总 5 8 2" xfId="5955"/>
    <cellStyle name="汇总 6" xfId="595"/>
    <cellStyle name="汇总 6 2" xfId="1505"/>
    <cellStyle name="汇总 6 2 2 2" xfId="5956"/>
    <cellStyle name="汇总 6 2 3" xfId="5957"/>
    <cellStyle name="汇总 6 2 4" xfId="5958"/>
    <cellStyle name="汇总 6 2 4 2" xfId="5959"/>
    <cellStyle name="汇总 6 3 2" xfId="5960"/>
    <cellStyle name="汇总 6 5" xfId="5961"/>
    <cellStyle name="汇总 6 6" xfId="5962"/>
    <cellStyle name="汇总 6 7 2" xfId="5963"/>
    <cellStyle name="汇总 7" xfId="1901"/>
    <cellStyle name="汇总 7 2" xfId="5964"/>
    <cellStyle name="货币 2" xfId="1902"/>
    <cellStyle name="货币 2 10" xfId="1903"/>
    <cellStyle name="货币 2 10 2" xfId="4406"/>
    <cellStyle name="货币 2 10 2 2" xfId="5965"/>
    <cellStyle name="货币 2 10 2 3 2" xfId="5966"/>
    <cellStyle name="货币 2 11" xfId="4405"/>
    <cellStyle name="货币 2 2" xfId="1904"/>
    <cellStyle name="货币 2 2 10" xfId="4407"/>
    <cellStyle name="货币 2 2 10 2" xfId="5967"/>
    <cellStyle name="货币 2 2 10 3" xfId="5968"/>
    <cellStyle name="货币 2 2 10 3 2" xfId="5969"/>
    <cellStyle name="货币 2 2 2" xfId="1905"/>
    <cellStyle name="货币 2 2 2 2" xfId="1906"/>
    <cellStyle name="货币 2 2 2 2 2" xfId="1907"/>
    <cellStyle name="货币 2 2 2 2 2 2" xfId="4410"/>
    <cellStyle name="货币 2 2 2 2 2 2 2" xfId="5970"/>
    <cellStyle name="货币 2 2 2 2 2 2 3 2" xfId="5971"/>
    <cellStyle name="货币 2 2 2 2 2 3" xfId="5972"/>
    <cellStyle name="货币 2 2 2 2 3" xfId="1908"/>
    <cellStyle name="货币 2 2 2 2 3 2" xfId="4411"/>
    <cellStyle name="货币 2 2 2 2 3 2 3 2" xfId="5973"/>
    <cellStyle name="货币 2 2 2 2 3 3" xfId="5974"/>
    <cellStyle name="货币 2 2 2 2 4" xfId="1909"/>
    <cellStyle name="货币 2 2 2 2 4 2" xfId="4412"/>
    <cellStyle name="货币 2 2 2 2 4 2 3" xfId="5975"/>
    <cellStyle name="货币 2 2 2 2 5" xfId="4409"/>
    <cellStyle name="货币 2 2 2 2 5 2" xfId="5976"/>
    <cellStyle name="货币 2 2 2 3" xfId="1877"/>
    <cellStyle name="货币 2 2 2 3 2" xfId="1879"/>
    <cellStyle name="货币 2 2 2 3 2 2" xfId="4414"/>
    <cellStyle name="货币 2 2 2 3 2 2 3 2" xfId="5977"/>
    <cellStyle name="货币 2 2 2 3 2 3" xfId="5978"/>
    <cellStyle name="货币 2 2 2 3 3" xfId="1910"/>
    <cellStyle name="货币 2 2 2 3 3 2" xfId="4415"/>
    <cellStyle name="货币 2 2 2 3 3 2 2" xfId="5979"/>
    <cellStyle name="货币 2 2 2 3 3 2 3" xfId="5980"/>
    <cellStyle name="货币 2 2 2 3 4" xfId="4413"/>
    <cellStyle name="货币 2 2 2 3 4 2" xfId="5981"/>
    <cellStyle name="货币 2 2 2 3 4 3 2" xfId="5982"/>
    <cellStyle name="货币 2 2 2 3 5" xfId="5983"/>
    <cellStyle name="货币 2 2 2 4" xfId="1882"/>
    <cellStyle name="货币 2 2 2 4 2" xfId="1911"/>
    <cellStyle name="货币 2 2 2 4 2 2" xfId="4417"/>
    <cellStyle name="货币 2 2 2 4 2 3" xfId="5984"/>
    <cellStyle name="货币 2 2 2 4 3" xfId="1912"/>
    <cellStyle name="货币 2 2 2 4 3 2" xfId="4418"/>
    <cellStyle name="货币 2 2 2 4 3 2 2" xfId="5985"/>
    <cellStyle name="货币 2 2 2 4 3 3" xfId="5986"/>
    <cellStyle name="货币 2 2 2 4 4" xfId="1913"/>
    <cellStyle name="货币 2 2 2 4 4 2" xfId="4419"/>
    <cellStyle name="货币 2 2 2 4 4 2 3 2" xfId="5987"/>
    <cellStyle name="货币 2 2 2 4 5" xfId="4416"/>
    <cellStyle name="货币 2 2 2 5" xfId="1914"/>
    <cellStyle name="货币 2 2 2 5 2" xfId="4420"/>
    <cellStyle name="货币 2 2 2 5 2 3" xfId="5988"/>
    <cellStyle name="货币 2 2 2 5 2 3 2" xfId="5989"/>
    <cellStyle name="货币 2 2 2 6" xfId="1916"/>
    <cellStyle name="货币 2 2 2 6 2" xfId="4421"/>
    <cellStyle name="货币 2 2 2 6 2 2" xfId="5990"/>
    <cellStyle name="货币 2 2 2 7" xfId="1918"/>
    <cellStyle name="货币 2 2 2 7 2" xfId="4422"/>
    <cellStyle name="货币 2 2 2 7 2 2" xfId="5991"/>
    <cellStyle name="货币 2 2 2 7 2 3" xfId="5992"/>
    <cellStyle name="货币 2 2 2 7 2 3 2" xfId="5993"/>
    <cellStyle name="货币 2 2 2 7 3" xfId="5994"/>
    <cellStyle name="货币 2 2 2 8" xfId="4408"/>
    <cellStyle name="货币 2 2 2 8 3" xfId="5995"/>
    <cellStyle name="货币 2 2 2 8 3 2" xfId="5996"/>
    <cellStyle name="货币 2 2 2 9" xfId="5997"/>
    <cellStyle name="货币 2 2 3" xfId="1920"/>
    <cellStyle name="货币 2 2 3 2" xfId="1922"/>
    <cellStyle name="货币 2 2 3 2 2" xfId="4424"/>
    <cellStyle name="货币 2 2 3 2 2 2" xfId="5998"/>
    <cellStyle name="货币 2 2 3 2 2 3 2" xfId="5999"/>
    <cellStyle name="货币 2 2 3 2 3" xfId="6000"/>
    <cellStyle name="货币 2 2 3 3" xfId="1885"/>
    <cellStyle name="货币 2 2 3 3 2" xfId="4425"/>
    <cellStyle name="货币 2 2 3 3 2 3" xfId="6001"/>
    <cellStyle name="货币 2 2 3 3 2 3 2" xfId="6002"/>
    <cellStyle name="货币 2 2 3 4" xfId="1923"/>
    <cellStyle name="货币 2 2 3 4 2" xfId="4426"/>
    <cellStyle name="货币 2 2 3 4 2 2" xfId="6003"/>
    <cellStyle name="货币 2 2 3 5" xfId="4423"/>
    <cellStyle name="货币 2 2 3 5 2" xfId="6004"/>
    <cellStyle name="货币 2 2 3 5 3" xfId="6005"/>
    <cellStyle name="货币 2 2 4" xfId="1925"/>
    <cellStyle name="货币 2 2 4 2" xfId="1927"/>
    <cellStyle name="货币 2 2 4 2 2" xfId="4428"/>
    <cellStyle name="货币 2 2 4 2 2 2" xfId="6006"/>
    <cellStyle name="货币 2 2 4 2 2 3" xfId="6007"/>
    <cellStyle name="货币 2 2 4 2 2 3 2" xfId="6008"/>
    <cellStyle name="货币 2 2 4 2 3" xfId="6009"/>
    <cellStyle name="货币 2 2 4 3" xfId="1928"/>
    <cellStyle name="货币 2 2 4 3 2" xfId="4429"/>
    <cellStyle name="货币 2 2 4 3 2 2" xfId="6010"/>
    <cellStyle name="货币 2 2 4 3 2 3" xfId="6011"/>
    <cellStyle name="货币 2 2 4 3 2 3 2" xfId="6012"/>
    <cellStyle name="货币 2 2 4 3 3" xfId="6013"/>
    <cellStyle name="货币 2 2 4 4" xfId="1929"/>
    <cellStyle name="货币 2 2 4 4 2" xfId="4430"/>
    <cellStyle name="货币 2 2 4 4 2 2" xfId="6014"/>
    <cellStyle name="货币 2 2 4 4 2 3" xfId="6015"/>
    <cellStyle name="货币 2 2 4 5" xfId="4427"/>
    <cellStyle name="货币 2 2 4 5 2" xfId="6016"/>
    <cellStyle name="货币 2 2 4 5 3" xfId="6017"/>
    <cellStyle name="货币 2 2 5" xfId="1834"/>
    <cellStyle name="货币 2 2 5 2" xfId="916"/>
    <cellStyle name="货币 2 2 5 2 2" xfId="4432"/>
    <cellStyle name="货币 2 2 5 2 2 3" xfId="6018"/>
    <cellStyle name="货币 2 2 5 3" xfId="920"/>
    <cellStyle name="货币 2 2 5 3 2" xfId="4433"/>
    <cellStyle name="货币 2 2 5 3 2 3" xfId="6019"/>
    <cellStyle name="货币 2 2 5 3 2 3 2" xfId="6020"/>
    <cellStyle name="货币 2 2 5 4" xfId="4431"/>
    <cellStyle name="货币 2 2 6" xfId="1930"/>
    <cellStyle name="货币 2 2 6 2" xfId="933"/>
    <cellStyle name="货币 2 2 6 2 2" xfId="4435"/>
    <cellStyle name="货币 2 2 6 2 2 3" xfId="6021"/>
    <cellStyle name="货币 2 2 6 2 2 3 2" xfId="6022"/>
    <cellStyle name="货币 2 2 6 3" xfId="1931"/>
    <cellStyle name="货币 2 2 6 3 2" xfId="4436"/>
    <cellStyle name="货币 2 2 6 3 2 3 2" xfId="6023"/>
    <cellStyle name="货币 2 2 6 4" xfId="1932"/>
    <cellStyle name="货币 2 2 6 4 2" xfId="4437"/>
    <cellStyle name="货币 2 2 6 4 2 2" xfId="6024"/>
    <cellStyle name="货币 2 2 6 4 2 3" xfId="6025"/>
    <cellStyle name="货币 2 2 6 4 2 3 2" xfId="6026"/>
    <cellStyle name="货币 2 2 6 5" xfId="4434"/>
    <cellStyle name="货币 2 2 6 5 2" xfId="6027"/>
    <cellStyle name="货币 2 2 6 6" xfId="6028"/>
    <cellStyle name="货币 2 2 7" xfId="1933"/>
    <cellStyle name="货币 2 2 7 2" xfId="4438"/>
    <cellStyle name="货币 2 2 7 2 2" xfId="6029"/>
    <cellStyle name="货币 2 2 7 2 3 2" xfId="6030"/>
    <cellStyle name="货币 2 2 8" xfId="1934"/>
    <cellStyle name="货币 2 2 8 2" xfId="4439"/>
    <cellStyle name="货币 2 2 8 2 3" xfId="6031"/>
    <cellStyle name="货币 2 2 8 2 3 2" xfId="6032"/>
    <cellStyle name="货币 2 2 8 3" xfId="6033"/>
    <cellStyle name="货币 2 2 9" xfId="1554"/>
    <cellStyle name="货币 2 2 9 2" xfId="4440"/>
    <cellStyle name="货币 2 2 9 2 3 2" xfId="6034"/>
    <cellStyle name="货币 2 3" xfId="1935"/>
    <cellStyle name="货币 2 3 2" xfId="1936"/>
    <cellStyle name="货币 2 3 2 2" xfId="1509"/>
    <cellStyle name="货币 2 3 2 2 2" xfId="4443"/>
    <cellStyle name="货币 2 3 2 2 2 2" xfId="6035"/>
    <cellStyle name="货币 2 3 2 3" xfId="1894"/>
    <cellStyle name="货币 2 3 2 3 2" xfId="4444"/>
    <cellStyle name="货币 2 3 2 3 2 3" xfId="6036"/>
    <cellStyle name="货币 2 3 2 3 2 3 2" xfId="6037"/>
    <cellStyle name="货币 2 3 2 4" xfId="1938"/>
    <cellStyle name="货币 2 3 2 4 2" xfId="4445"/>
    <cellStyle name="货币 2 3 2 4 2 3" xfId="6038"/>
    <cellStyle name="货币 2 3 2 4 3" xfId="6039"/>
    <cellStyle name="货币 2 3 2 5" xfId="4442"/>
    <cellStyle name="货币 2 3 2 5 2" xfId="6040"/>
    <cellStyle name="货币 2 3 2 5 3 2" xfId="6041"/>
    <cellStyle name="货币 2 3 3" xfId="1940"/>
    <cellStyle name="货币 2 3 3 2" xfId="149"/>
    <cellStyle name="货币 2 3 3 2 2" xfId="4447"/>
    <cellStyle name="货币 2 3 3 2 2 3 2" xfId="6042"/>
    <cellStyle name="货币 2 3 3 2 3" xfId="6043"/>
    <cellStyle name="货币 2 3 3 3" xfId="14"/>
    <cellStyle name="货币 2 3 3 3 2" xfId="4448"/>
    <cellStyle name="货币 2 3 3 3 2 2" xfId="6044"/>
    <cellStyle name="货币 2 3 3 3 2 3" xfId="6045"/>
    <cellStyle name="货币 2 3 3 3 3" xfId="6046"/>
    <cellStyle name="货币 2 3 3 4" xfId="4446"/>
    <cellStyle name="货币 2 3 3 4 2" xfId="6047"/>
    <cellStyle name="货币 2 3 3 5" xfId="6048"/>
    <cellStyle name="货币 2 3 4" xfId="1942"/>
    <cellStyle name="货币 2 3 4 2" xfId="213"/>
    <cellStyle name="货币 2 3 4 2 2" xfId="4450"/>
    <cellStyle name="货币 2 3 4 2 2 2" xfId="6049"/>
    <cellStyle name="货币 2 3 4 3" xfId="218"/>
    <cellStyle name="货币 2 3 4 3 2" xfId="4451"/>
    <cellStyle name="货币 2 3 4 3 2 2" xfId="6050"/>
    <cellStyle name="货币 2 3 4 3 2 3" xfId="6051"/>
    <cellStyle name="货币 2 3 4 3 2 3 2" xfId="6052"/>
    <cellStyle name="货币 2 3 4 3 3" xfId="6053"/>
    <cellStyle name="货币 2 3 4 4" xfId="223"/>
    <cellStyle name="货币 2 3 4 4 2" xfId="4452"/>
    <cellStyle name="货币 2 3 4 4 2 2" xfId="6054"/>
    <cellStyle name="货币 2 3 4 4 3" xfId="6055"/>
    <cellStyle name="货币 2 3 4 5" xfId="4449"/>
    <cellStyle name="货币 2 3 4 5 3" xfId="6056"/>
    <cellStyle name="货币 2 3 4 6" xfId="6057"/>
    <cellStyle name="货币 2 3 5" xfId="1944"/>
    <cellStyle name="货币 2 3 5 2" xfId="4453"/>
    <cellStyle name="货币 2 3 5 2 3" xfId="6058"/>
    <cellStyle name="货币 2 3 5 3" xfId="6059"/>
    <cellStyle name="货币 2 3 6" xfId="1945"/>
    <cellStyle name="货币 2 3 6 2" xfId="4454"/>
    <cellStyle name="货币 2 3 6 2 3 2" xfId="6060"/>
    <cellStyle name="货币 2 3 6 3" xfId="6061"/>
    <cellStyle name="货币 2 3 7" xfId="1946"/>
    <cellStyle name="货币 2 3 7 2" xfId="4455"/>
    <cellStyle name="货币 2 3 7 3" xfId="6062"/>
    <cellStyle name="货币 2 3 8" xfId="4441"/>
    <cellStyle name="货币 2 3 8 2" xfId="6063"/>
    <cellStyle name="货币 2 3 8 3" xfId="6064"/>
    <cellStyle name="货币 2 4" xfId="1947"/>
    <cellStyle name="货币 2 4 2" xfId="1948"/>
    <cellStyle name="货币 2 4 2 2" xfId="4457"/>
    <cellStyle name="货币 2 4 2 2 2" xfId="6065"/>
    <cellStyle name="货币 2 4 2 2 3 2" xfId="6066"/>
    <cellStyle name="货币 2 4 3" xfId="1950"/>
    <cellStyle name="货币 2 4 3 2" xfId="4458"/>
    <cellStyle name="货币 2 4 3 2 2" xfId="6067"/>
    <cellStyle name="货币 2 4 3 2 3" xfId="6068"/>
    <cellStyle name="货币 2 4 4" xfId="1952"/>
    <cellStyle name="货币 2 4 4 2" xfId="4459"/>
    <cellStyle name="货币 2 4 4 2 2" xfId="6069"/>
    <cellStyle name="货币 2 4 5" xfId="4456"/>
    <cellStyle name="货币 2 4 5 2" xfId="6070"/>
    <cellStyle name="货币 2 4 5 3" xfId="6071"/>
    <cellStyle name="货币 2 4 6" xfId="6072"/>
    <cellStyle name="货币 2 5" xfId="1953"/>
    <cellStyle name="货币 2 5 2" xfId="1954"/>
    <cellStyle name="货币 2 5 2 2" xfId="4461"/>
    <cellStyle name="货币 2 5 3" xfId="1956"/>
    <cellStyle name="货币 2 5 3 2" xfId="4462"/>
    <cellStyle name="货币 2 5 3 2 2" xfId="6073"/>
    <cellStyle name="货币 2 5 3 2 3" xfId="6074"/>
    <cellStyle name="货币 2 5 4" xfId="1958"/>
    <cellStyle name="货币 2 5 4 2" xfId="4463"/>
    <cellStyle name="货币 2 5 4 2 2" xfId="6075"/>
    <cellStyle name="货币 2 5 4 2 3" xfId="6076"/>
    <cellStyle name="货币 2 5 4 2 3 2" xfId="6077"/>
    <cellStyle name="货币 2 5 5" xfId="4460"/>
    <cellStyle name="货币 2 5 5 2" xfId="6078"/>
    <cellStyle name="货币 2 5 5 3" xfId="6079"/>
    <cellStyle name="货币 2 6" xfId="1336"/>
    <cellStyle name="货币 2 6 2" xfId="1338"/>
    <cellStyle name="货币 2 6 2 2" xfId="4465"/>
    <cellStyle name="货币 2 6 2 2 2" xfId="6080"/>
    <cellStyle name="货币 2 6 2 2 3" xfId="6081"/>
    <cellStyle name="货币 2 6 2 3" xfId="6082"/>
    <cellStyle name="货币 2 6 3" xfId="1960"/>
    <cellStyle name="货币 2 6 3 2" xfId="4466"/>
    <cellStyle name="货币 2 6 3 2 2" xfId="6083"/>
    <cellStyle name="货币 2 6 3 2 3" xfId="6084"/>
    <cellStyle name="货币 2 6 3 2 3 2" xfId="6085"/>
    <cellStyle name="货币 2 6 4" xfId="4464"/>
    <cellStyle name="货币 2 6 4 2" xfId="6086"/>
    <cellStyle name="货币 2 6 4 3 2" xfId="6087"/>
    <cellStyle name="货币 2 6 5" xfId="6088"/>
    <cellStyle name="货币 2 7" xfId="1340"/>
    <cellStyle name="货币 2 7 2" xfId="17"/>
    <cellStyle name="货币 2 7 2 2" xfId="4468"/>
    <cellStyle name="货币 2 7 2 3" xfId="6089"/>
    <cellStyle name="货币 2 7 3" xfId="116"/>
    <cellStyle name="货币 2 7 3 2" xfId="4469"/>
    <cellStyle name="货币 2 7 3 2 2" xfId="6090"/>
    <cellStyle name="货币 2 7 3 2 3" xfId="6091"/>
    <cellStyle name="货币 2 7 4" xfId="1827"/>
    <cellStyle name="货币 2 7 4 2" xfId="4470"/>
    <cellStyle name="货币 2 7 4 2 2" xfId="6092"/>
    <cellStyle name="货币 2 7 4 2 3" xfId="6093"/>
    <cellStyle name="货币 2 7 4 2 3 2" xfId="6094"/>
    <cellStyle name="货币 2 7 5" xfId="4467"/>
    <cellStyle name="货币 2 7 5 2" xfId="6095"/>
    <cellStyle name="货币 2 7 5 3" xfId="6096"/>
    <cellStyle name="货币 2 7 5 3 2" xfId="6097"/>
    <cellStyle name="货币 2 7 6" xfId="6098"/>
    <cellStyle name="货币 2 8" xfId="1961"/>
    <cellStyle name="货币 2 8 2" xfId="4471"/>
    <cellStyle name="货币 2 8 2 3 2" xfId="6099"/>
    <cellStyle name="货币 2 8 3" xfId="6100"/>
    <cellStyle name="货币 2 9" xfId="1962"/>
    <cellStyle name="货币 2 9 2" xfId="4472"/>
    <cellStyle name="货币 2 9 3" xfId="6101"/>
    <cellStyle name="货币 3" xfId="1963"/>
    <cellStyle name="货币 3 10" xfId="4473"/>
    <cellStyle name="货币 3 11" xfId="6102"/>
    <cellStyle name="货币 3 2" xfId="1964"/>
    <cellStyle name="货币 3 2 2" xfId="1965"/>
    <cellStyle name="货币 3 2 2 2" xfId="1966"/>
    <cellStyle name="货币 3 2 2 2 2" xfId="4476"/>
    <cellStyle name="货币 3 2 2 2 3" xfId="6103"/>
    <cellStyle name="货币 3 2 2 3" xfId="1967"/>
    <cellStyle name="货币 3 2 2 3 2" xfId="4477"/>
    <cellStyle name="货币 3 2 2 3 2 3" xfId="6104"/>
    <cellStyle name="货币 3 2 2 3 2 3 2" xfId="6105"/>
    <cellStyle name="货币 3 2 2 3 3" xfId="6106"/>
    <cellStyle name="货币 3 2 2 4" xfId="1968"/>
    <cellStyle name="货币 3 2 2 4 2" xfId="4478"/>
    <cellStyle name="货币 3 2 2 4 2 2" xfId="6107"/>
    <cellStyle name="货币 3 2 2 4 2 3" xfId="6108"/>
    <cellStyle name="货币 3 2 2 4 3" xfId="6109"/>
    <cellStyle name="货币 3 2 2 5" xfId="4475"/>
    <cellStyle name="货币 3 2 2 6" xfId="6110"/>
    <cellStyle name="货币 3 2 3" xfId="1969"/>
    <cellStyle name="货币 3 2 3 2" xfId="1970"/>
    <cellStyle name="货币 3 2 3 2 2" xfId="4480"/>
    <cellStyle name="货币 3 2 3 2 2 2" xfId="6111"/>
    <cellStyle name="货币 3 2 3 2 2 3 2" xfId="6112"/>
    <cellStyle name="货币 3 2 3 3" xfId="1971"/>
    <cellStyle name="货币 3 2 3 3 2" xfId="4481"/>
    <cellStyle name="货币 3 2 3 4" xfId="4479"/>
    <cellStyle name="货币 3 2 3 4 3" xfId="6113"/>
    <cellStyle name="货币 3 2 4" xfId="1972"/>
    <cellStyle name="货币 3 2 4 2" xfId="1973"/>
    <cellStyle name="货币 3 2 4 2 2" xfId="4483"/>
    <cellStyle name="货币 3 2 4 2 2 2" xfId="6114"/>
    <cellStyle name="货币 3 2 4 2 3" xfId="6115"/>
    <cellStyle name="货币 3 2 4 3" xfId="1974"/>
    <cellStyle name="货币 3 2 4 3 2" xfId="4484"/>
    <cellStyle name="货币 3 2 4 3 2 2" xfId="6116"/>
    <cellStyle name="货币 3 2 4 3 2 3 2" xfId="6117"/>
    <cellStyle name="货币 3 2 4 4" xfId="1975"/>
    <cellStyle name="货币 3 2 4 4 2" xfId="4485"/>
    <cellStyle name="货币 3 2 4 4 2 3" xfId="6118"/>
    <cellStyle name="货币 3 2 4 4 2 3 2" xfId="6119"/>
    <cellStyle name="货币 3 2 4 4 3" xfId="6120"/>
    <cellStyle name="货币 3 2 4 5" xfId="4482"/>
    <cellStyle name="货币 3 2 4 5 3 2" xfId="6121"/>
    <cellStyle name="货币 3 2 4 6" xfId="6122"/>
    <cellStyle name="货币 3 2 5" xfId="1976"/>
    <cellStyle name="货币 3 2 5 2" xfId="4486"/>
    <cellStyle name="货币 3 2 5 2 2" xfId="6123"/>
    <cellStyle name="货币 3 2 5 2 3" xfId="6124"/>
    <cellStyle name="货币 3 2 5 2 3 2" xfId="6125"/>
    <cellStyle name="货币 3 2 5 3" xfId="6126"/>
    <cellStyle name="货币 3 2 6" xfId="1977"/>
    <cellStyle name="货币 3 2 6 2" xfId="4487"/>
    <cellStyle name="货币 3 2 7" xfId="1200"/>
    <cellStyle name="货币 3 2 7 2" xfId="4488"/>
    <cellStyle name="货币 3 2 8" xfId="4474"/>
    <cellStyle name="货币 3 3" xfId="1978"/>
    <cellStyle name="货币 3 3 2" xfId="1979"/>
    <cellStyle name="货币 3 3 2 2" xfId="4490"/>
    <cellStyle name="货币 3 3 2 2 3 2" xfId="6127"/>
    <cellStyle name="货币 3 3 3" xfId="1980"/>
    <cellStyle name="货币 3 3 3 2" xfId="4491"/>
    <cellStyle name="货币 3 3 3 2 3" xfId="6128"/>
    <cellStyle name="货币 3 3 3 2 3 2" xfId="6129"/>
    <cellStyle name="货币 3 3 3 3" xfId="6130"/>
    <cellStyle name="货币 3 3 4" xfId="1981"/>
    <cellStyle name="货币 3 3 4 2" xfId="4492"/>
    <cellStyle name="货币 3 3 4 3" xfId="6131"/>
    <cellStyle name="货币 3 3 5" xfId="4489"/>
    <cellStyle name="货币 3 3 5 3" xfId="6132"/>
    <cellStyle name="货币 3 4" xfId="1982"/>
    <cellStyle name="货币 3 4 2" xfId="1983"/>
    <cellStyle name="货币 3 4 2 2" xfId="4494"/>
    <cellStyle name="货币 3 4 3" xfId="1984"/>
    <cellStyle name="货币 3 4 3 2" xfId="4495"/>
    <cellStyle name="货币 3 4 4" xfId="1985"/>
    <cellStyle name="货币 3 4 4 2" xfId="4496"/>
    <cellStyle name="货币 3 4 4 2 3 2" xfId="6133"/>
    <cellStyle name="货币 3 4 5" xfId="4493"/>
    <cellStyle name="货币 3 4 6" xfId="6134"/>
    <cellStyle name="货币 3 5" xfId="1986"/>
    <cellStyle name="货币 3 5 2" xfId="1987"/>
    <cellStyle name="货币 3 5 2 2" xfId="4498"/>
    <cellStyle name="货币 3 5 3" xfId="1988"/>
    <cellStyle name="货币 3 5 3 2" xfId="4499"/>
    <cellStyle name="货币 3 5 3 2 3 2" xfId="6135"/>
    <cellStyle name="货币 3 5 3 3" xfId="6136"/>
    <cellStyle name="货币 3 5 4" xfId="4497"/>
    <cellStyle name="货币 3 5 5" xfId="6137"/>
    <cellStyle name="货币 3 6" xfId="1342"/>
    <cellStyle name="货币 3 6 2" xfId="1989"/>
    <cellStyle name="货币 3 6 2 2" xfId="4501"/>
    <cellStyle name="货币 3 6 2 2 3" xfId="6138"/>
    <cellStyle name="货币 3 6 2 3" xfId="6139"/>
    <cellStyle name="货币 3 6 3" xfId="688"/>
    <cellStyle name="货币 3 6 3 2" xfId="4502"/>
    <cellStyle name="货币 3 6 3 2 3" xfId="6140"/>
    <cellStyle name="货币 3 6 4" xfId="694"/>
    <cellStyle name="货币 3 6 4 2" xfId="4503"/>
    <cellStyle name="货币 3 6 5" xfId="4500"/>
    <cellStyle name="货币 3 7" xfId="1990"/>
    <cellStyle name="货币 3 7 2" xfId="4504"/>
    <cellStyle name="货币 3 7 2 3" xfId="6141"/>
    <cellStyle name="货币 3 8" xfId="1991"/>
    <cellStyle name="货币 3 8 2" xfId="4505"/>
    <cellStyle name="货币 3 9" xfId="1992"/>
    <cellStyle name="货币 3 9 2" xfId="4506"/>
    <cellStyle name="货币 4" xfId="1993"/>
    <cellStyle name="货币 4 10" xfId="4507"/>
    <cellStyle name="货币 4 10 3" xfId="6142"/>
    <cellStyle name="货币 4 11" xfId="6143"/>
    <cellStyle name="货币 4 2" xfId="1994"/>
    <cellStyle name="货币 4 2 2" xfId="1995"/>
    <cellStyle name="货币 4 2 2 2" xfId="1996"/>
    <cellStyle name="货币 4 2 2 2 2" xfId="4510"/>
    <cellStyle name="货币 4 2 2 3" xfId="1997"/>
    <cellStyle name="货币 4 2 2 3 2" xfId="4511"/>
    <cellStyle name="货币 4 2 2 3 2 3" xfId="6144"/>
    <cellStyle name="货币 4 2 2 4" xfId="1998"/>
    <cellStyle name="货币 4 2 2 4 2" xfId="4512"/>
    <cellStyle name="货币 4 2 2 5" xfId="4509"/>
    <cellStyle name="货币 4 2 3" xfId="1999"/>
    <cellStyle name="货币 4 2 3 2" xfId="2000"/>
    <cellStyle name="货币 4 2 3 2 2" xfId="4514"/>
    <cellStyle name="货币 4 2 3 2 2 2" xfId="6145"/>
    <cellStyle name="货币 4 2 3 2 2 3" xfId="6146"/>
    <cellStyle name="货币 4 2 3 3" xfId="2001"/>
    <cellStyle name="货币 4 2 3 3 2" xfId="4515"/>
    <cellStyle name="货币 4 2 3 4" xfId="4513"/>
    <cellStyle name="货币 4 2 4" xfId="2002"/>
    <cellStyle name="货币 4 2 4 2" xfId="2003"/>
    <cellStyle name="货币 4 2 4 2 2" xfId="4517"/>
    <cellStyle name="货币 4 2 4 2 2 3 2" xfId="6147"/>
    <cellStyle name="货币 4 2 4 3" xfId="2004"/>
    <cellStyle name="货币 4 2 4 3 2" xfId="4518"/>
    <cellStyle name="货币 4 2 4 3 2 3" xfId="6148"/>
    <cellStyle name="货币 4 2 4 4" xfId="2005"/>
    <cellStyle name="货币 4 2 4 4 2" xfId="4519"/>
    <cellStyle name="货币 4 2 4 5" xfId="4516"/>
    <cellStyle name="货币 4 2 5" xfId="2006"/>
    <cellStyle name="货币 4 2 5 2" xfId="4520"/>
    <cellStyle name="货币 4 2 5 2 3" xfId="6149"/>
    <cellStyle name="货币 4 2 6" xfId="2007"/>
    <cellStyle name="货币 4 2 6 2" xfId="4521"/>
    <cellStyle name="货币 4 2 6 2 2" xfId="6150"/>
    <cellStyle name="货币 4 2 6 2 3 2" xfId="6151"/>
    <cellStyle name="货币 4 2 6 3" xfId="6152"/>
    <cellStyle name="货币 4 2 7" xfId="2008"/>
    <cellStyle name="货币 4 2 7 2" xfId="4522"/>
    <cellStyle name="货币 4 2 7 2 2" xfId="6153"/>
    <cellStyle name="货币 4 2 7 2 3" xfId="6154"/>
    <cellStyle name="货币 4 2 7 2 3 2" xfId="6155"/>
    <cellStyle name="货币 4 2 8" xfId="4508"/>
    <cellStyle name="货币 4 2 9" xfId="6156"/>
    <cellStyle name="货币 4 3" xfId="2009"/>
    <cellStyle name="货币 4 3 2" xfId="2010"/>
    <cellStyle name="货币 4 3 2 2" xfId="4524"/>
    <cellStyle name="货币 4 3 2 2 3" xfId="6157"/>
    <cellStyle name="货币 4 3 3" xfId="2011"/>
    <cellStyle name="货币 4 3 3 2" xfId="4525"/>
    <cellStyle name="货币 4 3 3 2 3" xfId="6158"/>
    <cellStyle name="货币 4 3 4" xfId="2012"/>
    <cellStyle name="货币 4 3 4 2" xfId="4526"/>
    <cellStyle name="货币 4 3 4 2 2" xfId="6159"/>
    <cellStyle name="货币 4 3 5" xfId="4523"/>
    <cellStyle name="货币 4 3 5 3" xfId="6160"/>
    <cellStyle name="货币 4 4" xfId="2013"/>
    <cellStyle name="货币 4 4 2" xfId="2014"/>
    <cellStyle name="货币 4 4 2 2" xfId="4528"/>
    <cellStyle name="货币 4 4 2 2 3" xfId="6161"/>
    <cellStyle name="货币 4 4 3" xfId="2015"/>
    <cellStyle name="货币 4 4 3 2" xfId="4529"/>
    <cellStyle name="货币 4 4 4" xfId="2016"/>
    <cellStyle name="货币 4 4 4 2" xfId="4530"/>
    <cellStyle name="货币 4 4 4 2 2" xfId="6162"/>
    <cellStyle name="货币 4 4 5" xfId="4527"/>
    <cellStyle name="货币 4 5" xfId="2017"/>
    <cellStyle name="货币 4 5 2" xfId="2018"/>
    <cellStyle name="货币 4 5 2 2" xfId="4532"/>
    <cellStyle name="货币 4 5 3" xfId="2019"/>
    <cellStyle name="货币 4 5 3 2" xfId="4533"/>
    <cellStyle name="货币 4 5 4" xfId="4531"/>
    <cellStyle name="货币 4 5 4 3" xfId="6163"/>
    <cellStyle name="货币 4 6" xfId="2020"/>
    <cellStyle name="货币 4 6 2" xfId="2021"/>
    <cellStyle name="货币 4 6 2 2" xfId="4535"/>
    <cellStyle name="货币 4 6 2 2 2" xfId="6164"/>
    <cellStyle name="货币 4 6 3" xfId="733"/>
    <cellStyle name="货币 4 6 3 2" xfId="4536"/>
    <cellStyle name="货币 4 6 4" xfId="741"/>
    <cellStyle name="货币 4 6 4 2" xfId="4537"/>
    <cellStyle name="货币 4 6 4 2 2" xfId="6165"/>
    <cellStyle name="货币 4 6 4 2 3 2" xfId="6166"/>
    <cellStyle name="货币 4 6 5" xfId="4534"/>
    <cellStyle name="货币 4 7" xfId="1831"/>
    <cellStyle name="货币 4 7 2" xfId="4538"/>
    <cellStyle name="货币 4 7 3" xfId="6167"/>
    <cellStyle name="货币 4 8" xfId="2022"/>
    <cellStyle name="货币 4 8 2" xfId="4539"/>
    <cellStyle name="货币 4 8 2 3 2" xfId="6168"/>
    <cellStyle name="货币 4 9" xfId="2023"/>
    <cellStyle name="货币 4 9 2" xfId="4540"/>
    <cellStyle name="货币 5" xfId="2025"/>
    <cellStyle name="货币 5 2" xfId="2026"/>
    <cellStyle name="货币 5 2 2" xfId="4542"/>
    <cellStyle name="货币 5 3" xfId="2027"/>
    <cellStyle name="货币 5 3 2" xfId="4543"/>
    <cellStyle name="货币 5 4" xfId="4541"/>
    <cellStyle name="货币 5 4 3" xfId="6169"/>
    <cellStyle name="货币[0] 2" xfId="2691"/>
    <cellStyle name="货币[0] 3" xfId="2692"/>
    <cellStyle name="计算" xfId="2029"/>
    <cellStyle name="计算 10 2" xfId="6170"/>
    <cellStyle name="计算 2" xfId="2030"/>
    <cellStyle name="计算 2 11" xfId="6171"/>
    <cellStyle name="计算 2 2" xfId="2031"/>
    <cellStyle name="计算 2 2 2" xfId="1832"/>
    <cellStyle name="计算 2 2 2 2" xfId="2032"/>
    <cellStyle name="计算 2 2 2 2 2" xfId="4546"/>
    <cellStyle name="计算 2 2 2 2 2 2 2" xfId="6172"/>
    <cellStyle name="计算 2 2 2 2 2 5" xfId="6173"/>
    <cellStyle name="计算 2 2 2 2 3 2" xfId="6174"/>
    <cellStyle name="计算 2 2 2 2 5 2" xfId="6175"/>
    <cellStyle name="计算 2 2 2 2 6 2" xfId="6176"/>
    <cellStyle name="计算 2 2 2 2 7" xfId="6177"/>
    <cellStyle name="计算 2 2 2 3" xfId="2696"/>
    <cellStyle name="计算 2 2 2 3 3 2" xfId="6178"/>
    <cellStyle name="计算 2 2 2 3 7" xfId="6179"/>
    <cellStyle name="计算 2 2 2 3 7 2 2" xfId="6180"/>
    <cellStyle name="计算 2 2 2 3 7 2 2 2" xfId="6181"/>
    <cellStyle name="计算 2 2 2 3 8 2" xfId="6182"/>
    <cellStyle name="计算 2 2 2 6" xfId="6183"/>
    <cellStyle name="计算 2 2 3" xfId="2033"/>
    <cellStyle name="计算 2 2 3 2" xfId="2697"/>
    <cellStyle name="计算 2 2 3 2 5" xfId="6184"/>
    <cellStyle name="计算 2 2 3 2 8" xfId="6185"/>
    <cellStyle name="计算 2 2 4" xfId="2695"/>
    <cellStyle name="计算 2 2 4 2" xfId="6186"/>
    <cellStyle name="计算 2 2 4 3" xfId="6187"/>
    <cellStyle name="计算 2 2 4 5" xfId="6188"/>
    <cellStyle name="计算 2 2 8" xfId="6189"/>
    <cellStyle name="计算 2 2 9 2" xfId="6190"/>
    <cellStyle name="计算 2 3" xfId="2034"/>
    <cellStyle name="计算 2 3 10" xfId="6191"/>
    <cellStyle name="计算 2 3 10 2" xfId="6192"/>
    <cellStyle name="计算 2 3 2" xfId="1296"/>
    <cellStyle name="计算 2 3 2 2" xfId="2035"/>
    <cellStyle name="计算 2 3 2 2 2" xfId="4549"/>
    <cellStyle name="计算 2 3 2 2 2 5 2" xfId="6193"/>
    <cellStyle name="计算 2 3 2 2 2 7 3" xfId="6194"/>
    <cellStyle name="计算 2 3 2 2 2 8" xfId="6195"/>
    <cellStyle name="计算 2 3 2 2 4" xfId="6196"/>
    <cellStyle name="计算 2 3 2 2 6" xfId="6197"/>
    <cellStyle name="计算 2 3 2 3" xfId="4548"/>
    <cellStyle name="计算 2 3 2 3 2" xfId="6198"/>
    <cellStyle name="计算 2 3 2 3 7 2 2 2" xfId="6199"/>
    <cellStyle name="计算 2 3 2 5 2" xfId="6200"/>
    <cellStyle name="计算 2 3 2 6" xfId="6201"/>
    <cellStyle name="计算 2 3 2 6 2" xfId="6202"/>
    <cellStyle name="计算 2 3 2 8" xfId="6203"/>
    <cellStyle name="计算 2 3 2 8 2" xfId="6204"/>
    <cellStyle name="计算 2 3 3" xfId="2028"/>
    <cellStyle name="计算 2 3 3 2" xfId="4550"/>
    <cellStyle name="计算 2 3 3 2 2 2" xfId="6205"/>
    <cellStyle name="计算 2 3 3 2 7" xfId="6206"/>
    <cellStyle name="计算 2 3 3 3 2" xfId="6207"/>
    <cellStyle name="计算 2 3 3 5" xfId="6208"/>
    <cellStyle name="计算 2 3 3 6 2" xfId="6209"/>
    <cellStyle name="计算 2 3 3 7" xfId="6210"/>
    <cellStyle name="计算 2 3 4" xfId="2698"/>
    <cellStyle name="计算 2 3 4 2" xfId="6211"/>
    <cellStyle name="计算 2 3 4 5 2" xfId="6212"/>
    <cellStyle name="计算 2 3 4 7 2 2" xfId="6213"/>
    <cellStyle name="计算 2 3 4 7 2 2 2" xfId="6214"/>
    <cellStyle name="计算 2 3 5" xfId="4547"/>
    <cellStyle name="计算 2 3 5 2 2" xfId="6215"/>
    <cellStyle name="计算 2 3 5 3 2" xfId="6216"/>
    <cellStyle name="计算 2 3 5 4 2" xfId="6217"/>
    <cellStyle name="计算 2 3 5 7" xfId="6218"/>
    <cellStyle name="计算 2 3 5 7 3" xfId="6219"/>
    <cellStyle name="计算 2 3 9 2" xfId="6220"/>
    <cellStyle name="计算 2 4" xfId="2036"/>
    <cellStyle name="计算 2 4 2" xfId="1300"/>
    <cellStyle name="计算 2 4 2 2" xfId="4552"/>
    <cellStyle name="计算 2 4 2 2 2" xfId="6221"/>
    <cellStyle name="计算 2 4 2 2 4" xfId="6222"/>
    <cellStyle name="计算 2 4 2 2 4 2" xfId="6223"/>
    <cellStyle name="计算 2 4 2 2 7 2" xfId="6224"/>
    <cellStyle name="计算 2 4 2 2 7 2 2" xfId="6225"/>
    <cellStyle name="计算 2 4 2 2 7 3 2" xfId="6226"/>
    <cellStyle name="计算 2 4 2 3" xfId="6227"/>
    <cellStyle name="计算 2 4 2 3 2" xfId="6228"/>
    <cellStyle name="计算 2 4 2 5" xfId="6229"/>
    <cellStyle name="计算 2 4 2 7" xfId="6230"/>
    <cellStyle name="计算 2 4 3" xfId="4551"/>
    <cellStyle name="计算 2 4 3 2" xfId="6231"/>
    <cellStyle name="计算 2 4 3 4" xfId="6232"/>
    <cellStyle name="计算 2 4 3 5" xfId="6233"/>
    <cellStyle name="计算 2 4 3 7" xfId="6234"/>
    <cellStyle name="计算 2 4 3 7 2 2 2" xfId="6235"/>
    <cellStyle name="计算 2 4 3 7 3 2" xfId="6236"/>
    <cellStyle name="计算 2 4 3 8" xfId="6237"/>
    <cellStyle name="计算 2 4 3 8 2" xfId="6238"/>
    <cellStyle name="计算 2 4 4" xfId="6239"/>
    <cellStyle name="计算 2 4 7" xfId="6240"/>
    <cellStyle name="计算 2 5" xfId="2037"/>
    <cellStyle name="计算 2 5 2" xfId="4553"/>
    <cellStyle name="计算 2 5 2 2" xfId="6241"/>
    <cellStyle name="计算 2 5 2 2 2" xfId="6242"/>
    <cellStyle name="计算 2 5 2 3" xfId="6243"/>
    <cellStyle name="计算 2 5 2 3 2" xfId="6244"/>
    <cellStyle name="计算 2 5 2 7" xfId="6245"/>
    <cellStyle name="计算 2 5 2 7 3 2" xfId="6246"/>
    <cellStyle name="计算 2 5 7" xfId="6247"/>
    <cellStyle name="计算 2 6" xfId="2694"/>
    <cellStyle name="计算 2 6 2 2" xfId="6248"/>
    <cellStyle name="计算 2 6 3 2" xfId="6249"/>
    <cellStyle name="计算 2 6 7" xfId="6250"/>
    <cellStyle name="计算 2 6 7 2 2" xfId="6251"/>
    <cellStyle name="计算 2 6 7 2 2 2" xfId="6252"/>
    <cellStyle name="计算 2 7" xfId="4545"/>
    <cellStyle name="计算 2 7 2 2" xfId="6253"/>
    <cellStyle name="计算 2 7 3" xfId="6254"/>
    <cellStyle name="计算 2 7 4" xfId="6255"/>
    <cellStyle name="计算 2 7 6" xfId="6256"/>
    <cellStyle name="计算 2 7 6 2" xfId="6257"/>
    <cellStyle name="计算 2 7 7 2 2 2" xfId="6258"/>
    <cellStyle name="计算 2 7 7 3" xfId="6259"/>
    <cellStyle name="计算 3" xfId="2038"/>
    <cellStyle name="计算 3 10" xfId="6260"/>
    <cellStyle name="计算 3 2" xfId="2039"/>
    <cellStyle name="计算 3 2 2" xfId="2040"/>
    <cellStyle name="计算 3 2 2 2" xfId="2041"/>
    <cellStyle name="计算 3 2 2 2 2" xfId="4556"/>
    <cellStyle name="计算 3 2 2 2 2 2" xfId="6261"/>
    <cellStyle name="计算 3 2 2 2 2 6 2" xfId="6262"/>
    <cellStyle name="计算 3 2 2 2 2 7 2" xfId="6263"/>
    <cellStyle name="计算 3 2 2 2 2 7 2 2 2" xfId="6264"/>
    <cellStyle name="计算 3 2 2 2 3" xfId="6265"/>
    <cellStyle name="计算 3 2 2 2 6" xfId="6266"/>
    <cellStyle name="计算 3 2 2 2 7" xfId="6267"/>
    <cellStyle name="计算 3 2 2 3" xfId="4555"/>
    <cellStyle name="计算 3 2 2 3 2" xfId="6268"/>
    <cellStyle name="计算 3 2 2 3 3 2" xfId="6269"/>
    <cellStyle name="计算 3 2 2 3 7 3 2" xfId="6270"/>
    <cellStyle name="计算 3 2 2 4 2" xfId="6271"/>
    <cellStyle name="计算 3 2 2 8 2" xfId="6272"/>
    <cellStyle name="计算 3 2 3" xfId="2042"/>
    <cellStyle name="计算 3 2 3 2" xfId="4557"/>
    <cellStyle name="计算 3 2 3 2 2" xfId="6273"/>
    <cellStyle name="计算 3 2 3 2 7 3 2" xfId="6274"/>
    <cellStyle name="计算 3 2 3 3" xfId="6275"/>
    <cellStyle name="计算 3 2 3 5" xfId="6276"/>
    <cellStyle name="计算 3 2 4" xfId="4554"/>
    <cellStyle name="计算 3 2 4 2" xfId="6277"/>
    <cellStyle name="计算 3 2 4 2 2" xfId="6278"/>
    <cellStyle name="计算 3 2 4 3 2" xfId="6279"/>
    <cellStyle name="计算 3 2 4 5 2" xfId="6280"/>
    <cellStyle name="计算 3 2 4 6 2" xfId="6281"/>
    <cellStyle name="计算 3 2 4 7" xfId="6282"/>
    <cellStyle name="计算 3 2 5 2" xfId="6283"/>
    <cellStyle name="计算 3 2 7 2" xfId="6284"/>
    <cellStyle name="计算 3 3" xfId="2043"/>
    <cellStyle name="计算 3 3 2" xfId="1313"/>
    <cellStyle name="计算 3 3 2 2" xfId="4559"/>
    <cellStyle name="计算 3 3 2 2 3 2" xfId="6285"/>
    <cellStyle name="计算 3 3 2 2 4 2" xfId="6286"/>
    <cellStyle name="计算 3 3 2 2 6" xfId="6287"/>
    <cellStyle name="计算 3 3 2 2 7 3 2" xfId="6288"/>
    <cellStyle name="计算 3 3 2 4" xfId="6289"/>
    <cellStyle name="计算 3 3 2 5" xfId="6290"/>
    <cellStyle name="计算 3 3 2 5 2" xfId="6291"/>
    <cellStyle name="计算 3 3 3" xfId="4558"/>
    <cellStyle name="计算 3 3 3 3 2" xfId="6292"/>
    <cellStyle name="计算 3 3 3 5" xfId="6293"/>
    <cellStyle name="计算 3 3 3 7 2 2 2" xfId="6294"/>
    <cellStyle name="计算 3 3 3 7 3 2" xfId="6295"/>
    <cellStyle name="计算 3 3 4" xfId="6296"/>
    <cellStyle name="计算 3 3 8 2" xfId="6297"/>
    <cellStyle name="计算 3 4" xfId="2044"/>
    <cellStyle name="计算 3 4 2" xfId="4560"/>
    <cellStyle name="计算 3 4 2 2" xfId="6298"/>
    <cellStyle name="计算 3 4 2 7 2" xfId="6299"/>
    <cellStyle name="计算 3 4 2 7 2 2" xfId="6300"/>
    <cellStyle name="计算 3 4 3" xfId="6301"/>
    <cellStyle name="计算 3 5" xfId="2699"/>
    <cellStyle name="计算 3 5 2" xfId="6302"/>
    <cellStyle name="计算 3 5 4" xfId="6303"/>
    <cellStyle name="计算 3 5 6" xfId="6304"/>
    <cellStyle name="计算 3 6 2" xfId="6305"/>
    <cellStyle name="计算 3 9 2" xfId="6306"/>
    <cellStyle name="计算 4" xfId="2045"/>
    <cellStyle name="计算 4 2" xfId="2046"/>
    <cellStyle name="计算 4 2 2" xfId="2047"/>
    <cellStyle name="计算 4 2 2 2" xfId="4563"/>
    <cellStyle name="计算 4 2 2 2 7 2 2 2" xfId="6307"/>
    <cellStyle name="计算 4 2 2 3 2" xfId="6308"/>
    <cellStyle name="计算 4 2 2 5 2" xfId="6309"/>
    <cellStyle name="计算 4 2 3" xfId="4562"/>
    <cellStyle name="计算 4 2 3 3 2" xfId="6310"/>
    <cellStyle name="计算 4 2 3 7" xfId="6311"/>
    <cellStyle name="计算 4 2 4" xfId="6312"/>
    <cellStyle name="计算 4 2 4 2" xfId="6313"/>
    <cellStyle name="计算 4 2 5" xfId="6314"/>
    <cellStyle name="计算 4 2 7" xfId="6315"/>
    <cellStyle name="计算 4 2 8 2" xfId="6316"/>
    <cellStyle name="计算 4 3" xfId="2048"/>
    <cellStyle name="计算 4 3 2" xfId="4564"/>
    <cellStyle name="计算 4 3 2 2 2" xfId="6317"/>
    <cellStyle name="计算 4 3 2 5" xfId="6318"/>
    <cellStyle name="计算 4 3 4" xfId="6319"/>
    <cellStyle name="计算 4 3 6 2" xfId="6320"/>
    <cellStyle name="计算 4 4" xfId="4561"/>
    <cellStyle name="计算 4 4 2" xfId="6321"/>
    <cellStyle name="计算 4 4 3" xfId="6322"/>
    <cellStyle name="计算 4 4 7 2 2 2" xfId="6323"/>
    <cellStyle name="计算 4 5 2" xfId="6324"/>
    <cellStyle name="计算 4 6" xfId="6325"/>
    <cellStyle name="计算 4 6 2" xfId="6326"/>
    <cellStyle name="计算 5" xfId="1048"/>
    <cellStyle name="计算 5 2" xfId="2049"/>
    <cellStyle name="计算 5 2 2" xfId="2050"/>
    <cellStyle name="计算 5 2 2 2" xfId="4567"/>
    <cellStyle name="计算 5 2 2 2 2 2" xfId="6327"/>
    <cellStyle name="计算 5 2 2 2 3" xfId="6328"/>
    <cellStyle name="计算 5 2 2 2 3 2" xfId="6329"/>
    <cellStyle name="计算 5 2 2 2 4" xfId="6330"/>
    <cellStyle name="计算 5 2 2 2 4 2" xfId="6331"/>
    <cellStyle name="计算 5 2 2 2 6" xfId="6332"/>
    <cellStyle name="计算 5 2 2 2 7 2 2" xfId="6333"/>
    <cellStyle name="计算 5 2 2 2 7 2 2 2" xfId="6334"/>
    <cellStyle name="计算 5 2 2 2 7 3" xfId="6335"/>
    <cellStyle name="计算 5 2 2 3" xfId="6336"/>
    <cellStyle name="计算 5 2 2 3 2" xfId="6337"/>
    <cellStyle name="计算 5 2 2 4" xfId="6338"/>
    <cellStyle name="计算 5 2 2 5 2" xfId="6339"/>
    <cellStyle name="计算 5 2 2 6 2" xfId="6340"/>
    <cellStyle name="计算 5 2 3" xfId="4566"/>
    <cellStyle name="计算 5 2 3 3" xfId="6341"/>
    <cellStyle name="计算 5 2 3 3 2" xfId="6342"/>
    <cellStyle name="计算 5 2 3 4" xfId="6343"/>
    <cellStyle name="计算 5 2 3 4 2" xfId="6344"/>
    <cellStyle name="计算 5 2 3 6 2" xfId="6345"/>
    <cellStyle name="计算 5 2 3 7 2 2" xfId="6346"/>
    <cellStyle name="计算 5 2 3 7 2 2 2" xfId="6347"/>
    <cellStyle name="计算 5 2 3 7 3 2" xfId="6348"/>
    <cellStyle name="计算 5 2 6" xfId="6349"/>
    <cellStyle name="计算 5 2 8 2" xfId="6350"/>
    <cellStyle name="计算 5 3" xfId="2051"/>
    <cellStyle name="计算 5 3 2" xfId="4568"/>
    <cellStyle name="计算 5 3 2 2" xfId="6351"/>
    <cellStyle name="计算 5 3 2 2 2" xfId="6352"/>
    <cellStyle name="计算 5 3 2 4" xfId="6353"/>
    <cellStyle name="计算 5 3 2 5 2" xfId="6354"/>
    <cellStyle name="计算 5 3 2 7 2" xfId="6355"/>
    <cellStyle name="计算 5 3 2 7 2 2 2" xfId="6356"/>
    <cellStyle name="计算 5 3 2 8 2" xfId="6357"/>
    <cellStyle name="计算 5 4" xfId="4565"/>
    <cellStyle name="计算 5 4 2" xfId="6358"/>
    <cellStyle name="计算 5 4 3" xfId="6359"/>
    <cellStyle name="计算 5 4 4 2" xfId="6360"/>
    <cellStyle name="计算 5 4 6" xfId="6361"/>
    <cellStyle name="计算 5 4 6 2" xfId="6362"/>
    <cellStyle name="计算 5 4 7 2 2" xfId="6363"/>
    <cellStyle name="计算 5 4 7 2 2 2" xfId="6364"/>
    <cellStyle name="计算 5 4 8" xfId="6365"/>
    <cellStyle name="计算 6" xfId="2052"/>
    <cellStyle name="计算 6 2" xfId="1196"/>
    <cellStyle name="计算 6 2 2" xfId="4570"/>
    <cellStyle name="计算 6 2 2 2" xfId="6366"/>
    <cellStyle name="计算 6 2 2 2 2" xfId="6367"/>
    <cellStyle name="计算 6 2 2 6" xfId="6368"/>
    <cellStyle name="计算 6 2 2 7 2 2" xfId="6369"/>
    <cellStyle name="计算 6 2 2 7 2 2 2" xfId="6370"/>
    <cellStyle name="计算 6 2 2 7 3 2" xfId="6371"/>
    <cellStyle name="计算 6 2 2 8 2" xfId="6372"/>
    <cellStyle name="计算 6 2 3 2" xfId="6373"/>
    <cellStyle name="计算 6 2 4" xfId="6374"/>
    <cellStyle name="计算 6 2 5 2" xfId="6375"/>
    <cellStyle name="计算 6 2 6" xfId="6376"/>
    <cellStyle name="计算 6 3" xfId="4569"/>
    <cellStyle name="计算 6 3 6" xfId="6377"/>
    <cellStyle name="计算 6 3 7 2" xfId="6378"/>
    <cellStyle name="计算 6 6 2" xfId="6379"/>
    <cellStyle name="计算 7" xfId="2053"/>
    <cellStyle name="计算 7 2" xfId="4571"/>
    <cellStyle name="计算 7 2 2 2" xfId="6380"/>
    <cellStyle name="计算 7 2 4 2" xfId="6381"/>
    <cellStyle name="计算 7 2 7 2 2" xfId="6382"/>
    <cellStyle name="计算 7 2 7 2 2 2" xfId="6383"/>
    <cellStyle name="计算 7 3" xfId="6384"/>
    <cellStyle name="计算 7 5" xfId="6385"/>
    <cellStyle name="计算 8" xfId="2693"/>
    <cellStyle name="计算 8 5 2" xfId="6386"/>
    <cellStyle name="计算 8 6 2" xfId="6387"/>
    <cellStyle name="计算 8 8 2" xfId="6388"/>
    <cellStyle name="计算 9" xfId="4544"/>
    <cellStyle name="计算 9 2" xfId="6389"/>
    <cellStyle name="计算 9 4 2" xfId="6390"/>
    <cellStyle name="计算 9 7" xfId="6391"/>
    <cellStyle name="计算 9 7 3" xfId="6392"/>
    <cellStyle name="检查单元格" xfId="303"/>
    <cellStyle name="检查单元格 2" xfId="1788"/>
    <cellStyle name="检查单元格 2 2" xfId="2054"/>
    <cellStyle name="检查单元格 2 2 2" xfId="1083"/>
    <cellStyle name="检查单元格 2 2 2 2" xfId="1087"/>
    <cellStyle name="检查单元格 2 2 2 2 2" xfId="4574"/>
    <cellStyle name="检查单元格 2 2 2 3" xfId="2703"/>
    <cellStyle name="检查单元格 2 2 2 3 3 2" xfId="6393"/>
    <cellStyle name="检查单元格 2 2 3" xfId="1092"/>
    <cellStyle name="检查单元格 2 2 3 2" xfId="2704"/>
    <cellStyle name="检查单元格 2 2 4" xfId="2702"/>
    <cellStyle name="检查单元格 2 3" xfId="2055"/>
    <cellStyle name="检查单元格 2 3 2" xfId="1098"/>
    <cellStyle name="检查单元格 2 3 2 2" xfId="364"/>
    <cellStyle name="检查单元格 2 3 2 2 2" xfId="4577"/>
    <cellStyle name="检查单元格 2 3 2 3" xfId="4576"/>
    <cellStyle name="检查单元格 2 3 2 3 3 2" xfId="6394"/>
    <cellStyle name="检查单元格 2 3 3" xfId="2057"/>
    <cellStyle name="检查单元格 2 3 3 2" xfId="4578"/>
    <cellStyle name="检查单元格 2 3 4" xfId="2705"/>
    <cellStyle name="检查单元格 2 3 5" xfId="4575"/>
    <cellStyle name="检查单元格 2 4" xfId="2058"/>
    <cellStyle name="检查单元格 2 4 2" xfId="1102"/>
    <cellStyle name="检查单元格 2 4 2 2" xfId="4580"/>
    <cellStyle name="检查单元格 2 4 3" xfId="4579"/>
    <cellStyle name="检查单元格 2 5" xfId="2059"/>
    <cellStyle name="检查单元格 2 5 2" xfId="4581"/>
    <cellStyle name="检查单元格 2 6" xfId="2701"/>
    <cellStyle name="检查单元格 2 6 3 2" xfId="6395"/>
    <cellStyle name="检查单元格 2 7" xfId="4573"/>
    <cellStyle name="检查单元格 3" xfId="2060"/>
    <cellStyle name="检查单元格 3 2" xfId="2061"/>
    <cellStyle name="检查单元格 3 2 2" xfId="1127"/>
    <cellStyle name="检查单元格 3 2 2 2" xfId="1129"/>
    <cellStyle name="检查单元格 3 2 2 2 2" xfId="4584"/>
    <cellStyle name="检查单元格 3 2 2 2 2 2" xfId="6396"/>
    <cellStyle name="检查单元格 3 2 2 3" xfId="4583"/>
    <cellStyle name="检查单元格 3 2 3" xfId="1131"/>
    <cellStyle name="检查单元格 3 2 3 2" xfId="4585"/>
    <cellStyle name="检查单元格 3 2 3 2 3 2" xfId="6397"/>
    <cellStyle name="检查单元格 3 2 4" xfId="4582"/>
    <cellStyle name="检查单元格 3 2 4 2" xfId="6398"/>
    <cellStyle name="检查单元格 3 3" xfId="2062"/>
    <cellStyle name="检查单元格 3 3 2" xfId="1135"/>
    <cellStyle name="检查单元格 3 3 2 2" xfId="4587"/>
    <cellStyle name="检查单元格 3 3 3" xfId="4586"/>
    <cellStyle name="检查单元格 3 3 3 3" xfId="6399"/>
    <cellStyle name="检查单元格 3 3 3 3 2" xfId="6400"/>
    <cellStyle name="检查单元格 3 4" xfId="2063"/>
    <cellStyle name="检查单元格 3 4 2" xfId="4588"/>
    <cellStyle name="检查单元格 3 4 2 3 2" xfId="6401"/>
    <cellStyle name="检查单元格 3 5" xfId="2706"/>
    <cellStyle name="检查单元格 3 5 2" xfId="6402"/>
    <cellStyle name="检查单元格 3 5 3 2" xfId="6403"/>
    <cellStyle name="检查单元格 4" xfId="2065"/>
    <cellStyle name="检查单元格 4 2" xfId="2067"/>
    <cellStyle name="检查单元格 4 2 2" xfId="1162"/>
    <cellStyle name="检查单元格 4 2 2 2" xfId="4591"/>
    <cellStyle name="检查单元格 4 2 2 2 2" xfId="6404"/>
    <cellStyle name="检查单元格 4 2 2 2 3" xfId="6405"/>
    <cellStyle name="检查单元格 4 2 3" xfId="4590"/>
    <cellStyle name="检查单元格 4 3" xfId="2069"/>
    <cellStyle name="检查单元格 4 3 2" xfId="4592"/>
    <cellStyle name="检查单元格 4 4" xfId="4589"/>
    <cellStyle name="检查单元格 4 4 3 2" xfId="6406"/>
    <cellStyle name="检查单元格 5" xfId="2071"/>
    <cellStyle name="检查单元格 5 2" xfId="2073"/>
    <cellStyle name="检查单元格 5 2 2" xfId="2075"/>
    <cellStyle name="检查单元格 5 2 2 2" xfId="4595"/>
    <cellStyle name="检查单元格 5 2 2 2 3" xfId="6407"/>
    <cellStyle name="检查单元格 5 2 3" xfId="4594"/>
    <cellStyle name="检查单元格 5 3" xfId="2077"/>
    <cellStyle name="检查单元格 5 3 2" xfId="4596"/>
    <cellStyle name="检查单元格 5 4" xfId="4593"/>
    <cellStyle name="检查单元格 6" xfId="1675"/>
    <cellStyle name="检查单元格 6 2" xfId="2079"/>
    <cellStyle name="检查单元格 6 2 2" xfId="4598"/>
    <cellStyle name="检查单元格 6 3" xfId="4597"/>
    <cellStyle name="检查单元格 6 3 3 2" xfId="6408"/>
    <cellStyle name="检查单元格 7" xfId="2082"/>
    <cellStyle name="检查单元格 7 2" xfId="4599"/>
    <cellStyle name="检查单元格 7 2 3 2" xfId="6409"/>
    <cellStyle name="检查单元格 8" xfId="2700"/>
    <cellStyle name="检查单元格 9" xfId="4572"/>
    <cellStyle name="解释性文本" xfId="1323"/>
    <cellStyle name="解释性文本 2" xfId="749"/>
    <cellStyle name="解释性文本 2 2" xfId="2083"/>
    <cellStyle name="解释性文本 2 2 2" xfId="1122"/>
    <cellStyle name="解释性文本 2 2 2 2" xfId="2084"/>
    <cellStyle name="解释性文本 2 2 3" xfId="2085"/>
    <cellStyle name="解释性文本 2 3" xfId="156"/>
    <cellStyle name="解释性文本 2 3 2" xfId="2086"/>
    <cellStyle name="解释性文本 2 4" xfId="159"/>
    <cellStyle name="解释性文本 3" xfId="2087"/>
    <cellStyle name="解释性文本 3 2" xfId="2088"/>
    <cellStyle name="解释性文本 3 2 2" xfId="1155"/>
    <cellStyle name="解释性文本 3 2 2 2" xfId="2089"/>
    <cellStyle name="解释性文本 3 2 3" xfId="2090"/>
    <cellStyle name="解释性文本 3 3" xfId="2091"/>
    <cellStyle name="解释性文本 3 3 2" xfId="2092"/>
    <cellStyle name="解释性文本 3 4" xfId="2093"/>
    <cellStyle name="解释性文本 4" xfId="2094"/>
    <cellStyle name="解释性文本 4 2" xfId="2095"/>
    <cellStyle name="解释性文本 4 2 2" xfId="2096"/>
    <cellStyle name="解释性文本 4 3" xfId="2097"/>
    <cellStyle name="解释性文本 5" xfId="1476"/>
    <cellStyle name="解释性文本 5 2" xfId="1478"/>
    <cellStyle name="解释性文本 5 2 2" xfId="270"/>
    <cellStyle name="解释性文本 5 3" xfId="1480"/>
    <cellStyle name="解释性文本 6" xfId="1483"/>
    <cellStyle name="解释性文本 6 2" xfId="1485"/>
    <cellStyle name="解释性文本 7" xfId="1491"/>
    <cellStyle name="警告文本" xfId="1741"/>
    <cellStyle name="警告文本 2" xfId="1745"/>
    <cellStyle name="警告文本 2 2" xfId="260"/>
    <cellStyle name="警告文本 2 2 2" xfId="1874"/>
    <cellStyle name="警告文本 2 2 2 2" xfId="2098"/>
    <cellStyle name="警告文本 2 2 3" xfId="2099"/>
    <cellStyle name="警告文本 2 3" xfId="2100"/>
    <cellStyle name="警告文本 2 3 2" xfId="1881"/>
    <cellStyle name="警告文本 2 4" xfId="2101"/>
    <cellStyle name="警告文本 3" xfId="1747"/>
    <cellStyle name="警告文本 3 2" xfId="2102"/>
    <cellStyle name="警告文本 3 2 2" xfId="1891"/>
    <cellStyle name="警告文本 3 2 2 2" xfId="2103"/>
    <cellStyle name="警告文本 3 2 3" xfId="2104"/>
    <cellStyle name="警告文本 3 3" xfId="2105"/>
    <cellStyle name="警告文本 3 3 2" xfId="1937"/>
    <cellStyle name="警告文本 3 4" xfId="2106"/>
    <cellStyle name="警告文本 4" xfId="2107"/>
    <cellStyle name="警告文本 4 2" xfId="2108"/>
    <cellStyle name="警告文本 4 2 2" xfId="2109"/>
    <cellStyle name="警告文本 4 3" xfId="2110"/>
    <cellStyle name="警告文本 5" xfId="2111"/>
    <cellStyle name="警告文本 5 2" xfId="2112"/>
    <cellStyle name="警告文本 5 2 2" xfId="2113"/>
    <cellStyle name="警告文本 5 3" xfId="2114"/>
    <cellStyle name="警告文本 6" xfId="2115"/>
    <cellStyle name="警告文本 6 2" xfId="2116"/>
    <cellStyle name="警告文本 7" xfId="326"/>
    <cellStyle name="链接单元格" xfId="2117"/>
    <cellStyle name="链接单元格 2" xfId="2118"/>
    <cellStyle name="链接单元格 2 2" xfId="1919"/>
    <cellStyle name="链接单元格 2 2 2" xfId="1921"/>
    <cellStyle name="链接单元格 2 2 2 2" xfId="1678"/>
    <cellStyle name="链接单元格 2 2 3" xfId="1884"/>
    <cellStyle name="链接单元格 2 3" xfId="1924"/>
    <cellStyle name="链接单元格 2 3 2" xfId="1926"/>
    <cellStyle name="链接单元格 2 4" xfId="1833"/>
    <cellStyle name="链接单元格 3" xfId="2119"/>
    <cellStyle name="链接单元格 3 2" xfId="1939"/>
    <cellStyle name="链接单元格 3 2 2" xfId="148"/>
    <cellStyle name="链接单元格 3 2 2 2" xfId="155"/>
    <cellStyle name="链接单元格 3 2 3" xfId="13"/>
    <cellStyle name="链接单元格 3 3" xfId="1941"/>
    <cellStyle name="链接单元格 3 3 2" xfId="212"/>
    <cellStyle name="链接单元格 3 4" xfId="1943"/>
    <cellStyle name="链接单元格 4" xfId="2120"/>
    <cellStyle name="链接单元格 4 2" xfId="1949"/>
    <cellStyle name="链接单元格 4 2 2" xfId="361"/>
    <cellStyle name="链接单元格 4 3" xfId="1951"/>
    <cellStyle name="链接单元格 5" xfId="2121"/>
    <cellStyle name="链接单元格 5 2" xfId="1955"/>
    <cellStyle name="链接单元格 5 2 2" xfId="444"/>
    <cellStyle name="链接单元格 5 3" xfId="1957"/>
    <cellStyle name="链接单元格 6" xfId="2122"/>
    <cellStyle name="链接单元格 6 2" xfId="1959"/>
    <cellStyle name="链接单元格 7" xfId="1824"/>
    <cellStyle name="霓付 [0]_laroux" xfId="1744"/>
    <cellStyle name="霓付_laroux" xfId="206"/>
    <cellStyle name="烹拳 [0]_laroux" xfId="134"/>
    <cellStyle name="烹拳_laroux" xfId="1390"/>
    <cellStyle name="普通_97-917" xfId="2123"/>
    <cellStyle name="千分位[0]_BT (2)" xfId="2124"/>
    <cellStyle name="千分位_97-917" xfId="2125"/>
    <cellStyle name="千位[0]_，" xfId="2126"/>
    <cellStyle name="千位_，" xfId="2127"/>
    <cellStyle name="千位分隔 10" xfId="4601"/>
    <cellStyle name="千位分隔 11" xfId="4600"/>
    <cellStyle name="千位分隔 2" xfId="2128"/>
    <cellStyle name="千位分隔 2 2" xfId="2129"/>
    <cellStyle name="千位分隔 2 2 2" xfId="2130"/>
    <cellStyle name="千位分隔 2 2 2 2" xfId="2131"/>
    <cellStyle name="千位分隔 2 2 2 2 2" xfId="4602"/>
    <cellStyle name="千位分隔 2 2 2 2 3" xfId="6410"/>
    <cellStyle name="千位分隔 2 2 2 3" xfId="2132"/>
    <cellStyle name="千位分隔 2 2 2 3 2" xfId="4603"/>
    <cellStyle name="千位分隔 2 2 2 3 3" xfId="6411"/>
    <cellStyle name="千位分隔 2 2 2 4" xfId="1158"/>
    <cellStyle name="千位分隔 2 2 2 4 2" xfId="4604"/>
    <cellStyle name="千位分隔 2 2 2 5" xfId="1161"/>
    <cellStyle name="千位分隔 2 2 2 5 2" xfId="4605"/>
    <cellStyle name="千位分隔 2 2 2 6" xfId="2722"/>
    <cellStyle name="千位分隔 2 2 3" xfId="2133"/>
    <cellStyle name="千位分隔 2 2 3 2" xfId="2134"/>
    <cellStyle name="千位分隔 2 2 3 2 2" xfId="4607"/>
    <cellStyle name="千位分隔 2 2 3 2 3" xfId="6412"/>
    <cellStyle name="千位分隔 2 2 3 3" xfId="2135"/>
    <cellStyle name="千位分隔 2 2 3 3 2" xfId="4608"/>
    <cellStyle name="千位分隔 2 2 3 3 3" xfId="6413"/>
    <cellStyle name="千位分隔 2 2 3 4" xfId="2723"/>
    <cellStyle name="千位分隔 2 2 3 5" xfId="4606"/>
    <cellStyle name="千位分隔 2 2 4" xfId="2136"/>
    <cellStyle name="千位分隔 2 2 4 2" xfId="1576"/>
    <cellStyle name="千位分隔 2 2 4 2 2" xfId="4610"/>
    <cellStyle name="千位分隔 2 2 4 3" xfId="1585"/>
    <cellStyle name="千位分隔 2 2 4 3 2" xfId="4611"/>
    <cellStyle name="千位分隔 2 2 4 4" xfId="1177"/>
    <cellStyle name="千位分隔 2 2 4 4 2" xfId="4612"/>
    <cellStyle name="千位分隔 2 2 4 4 3" xfId="6414"/>
    <cellStyle name="千位分隔 2 2 4 5" xfId="4609"/>
    <cellStyle name="千位分隔 2 2 5" xfId="1589"/>
    <cellStyle name="千位分隔 2 2 5 2" xfId="4613"/>
    <cellStyle name="千位分隔 2 2 5 3" xfId="6415"/>
    <cellStyle name="千位分隔 2 2 6" xfId="1591"/>
    <cellStyle name="千位分隔 2 2 6 2" xfId="4614"/>
    <cellStyle name="千位分隔 2 2 7" xfId="1593"/>
    <cellStyle name="千位分隔 2 2 7 2" xfId="4615"/>
    <cellStyle name="千位分隔 2 2 8" xfId="2721"/>
    <cellStyle name="千位分隔 2 2 9" xfId="6416"/>
    <cellStyle name="千位分隔 2 3" xfId="2137"/>
    <cellStyle name="千位分隔 2 3 2" xfId="2138"/>
    <cellStyle name="千位分隔 2 3 2 2" xfId="4616"/>
    <cellStyle name="千位分隔 2 3 3" xfId="2139"/>
    <cellStyle name="千位分隔 2 3 3 2" xfId="4617"/>
    <cellStyle name="千位分隔 2 3 3 3" xfId="6417"/>
    <cellStyle name="千位分隔 2 3 4" xfId="2140"/>
    <cellStyle name="千位分隔 2 3 4 2" xfId="4618"/>
    <cellStyle name="千位分隔 2 3 5" xfId="1596"/>
    <cellStyle name="千位分隔 2 3 5 2" xfId="4619"/>
    <cellStyle name="千位分隔 2 3 6" xfId="2724"/>
    <cellStyle name="千位分隔 2 4" xfId="2141"/>
    <cellStyle name="千位分隔 2 4 2" xfId="2142"/>
    <cellStyle name="千位分隔 2 4 2 2" xfId="4621"/>
    <cellStyle name="千位分隔 2 4 3" xfId="2143"/>
    <cellStyle name="千位分隔 2 4 3 2" xfId="4622"/>
    <cellStyle name="千位分隔 2 4 4" xfId="2725"/>
    <cellStyle name="千位分隔 2 4 5" xfId="4620"/>
    <cellStyle name="千位分隔 2 5" xfId="2144"/>
    <cellStyle name="千位分隔 2 5 2" xfId="2145"/>
    <cellStyle name="千位分隔 2 5 2 2" xfId="4624"/>
    <cellStyle name="千位分隔 2 5 3" xfId="2146"/>
    <cellStyle name="千位分隔 2 5 3 2" xfId="4625"/>
    <cellStyle name="千位分隔 2 5 3 3" xfId="6418"/>
    <cellStyle name="千位分隔 2 5 4" xfId="2147"/>
    <cellStyle name="千位分隔 2 5 4 2" xfId="4626"/>
    <cellStyle name="千位分隔 2 5 5" xfId="4623"/>
    <cellStyle name="千位分隔 2 6" xfId="2148"/>
    <cellStyle name="千位分隔 2 6 2" xfId="4627"/>
    <cellStyle name="千位分隔 2 7" xfId="2149"/>
    <cellStyle name="千位分隔 2 7 2" xfId="4628"/>
    <cellStyle name="千位分隔 2 8" xfId="2150"/>
    <cellStyle name="千位分隔 2 8 2" xfId="4629"/>
    <cellStyle name="千位分隔 2 9" xfId="2720"/>
    <cellStyle name="千位分隔 3" xfId="1395"/>
    <cellStyle name="千位分隔 3 10" xfId="2726"/>
    <cellStyle name="千位分隔 3 11" xfId="4630"/>
    <cellStyle name="千位分隔 3 2" xfId="1397"/>
    <cellStyle name="千位分隔 3 2 2" xfId="1400"/>
    <cellStyle name="千位分隔 3 2 2 2" xfId="1403"/>
    <cellStyle name="千位分隔 3 2 2 2 2" xfId="4633"/>
    <cellStyle name="千位分隔 3 2 2 3" xfId="1467"/>
    <cellStyle name="千位分隔 3 2 2 3 2" xfId="4634"/>
    <cellStyle name="千位分隔 3 2 2 4" xfId="1469"/>
    <cellStyle name="千位分隔 3 2 2 4 2" xfId="4635"/>
    <cellStyle name="千位分隔 3 2 2 4 3" xfId="6419"/>
    <cellStyle name="千位分隔 3 2 2 5" xfId="4632"/>
    <cellStyle name="千位分隔 3 2 2 6" xfId="6420"/>
    <cellStyle name="千位分隔 3 2 3" xfId="1405"/>
    <cellStyle name="千位分隔 3 2 3 2" xfId="2151"/>
    <cellStyle name="千位分隔 3 2 3 2 2" xfId="4637"/>
    <cellStyle name="千位分隔 3 2 3 3" xfId="1472"/>
    <cellStyle name="千位分隔 3 2 3 3 2" xfId="4638"/>
    <cellStyle name="千位分隔 3 2 3 4" xfId="4636"/>
    <cellStyle name="千位分隔 3 2 4" xfId="2152"/>
    <cellStyle name="千位分隔 3 2 4 2" xfId="2153"/>
    <cellStyle name="千位分隔 3 2 4 2 2" xfId="4640"/>
    <cellStyle name="千位分隔 3 2 4 3" xfId="2154"/>
    <cellStyle name="千位分隔 3 2 4 3 2" xfId="4641"/>
    <cellStyle name="千位分隔 3 2 4 4" xfId="2155"/>
    <cellStyle name="千位分隔 3 2 4 4 2" xfId="4642"/>
    <cellStyle name="千位分隔 3 2 4 5" xfId="4639"/>
    <cellStyle name="千位分隔 3 2 5" xfId="2156"/>
    <cellStyle name="千位分隔 3 2 5 2" xfId="4643"/>
    <cellStyle name="千位分隔 3 2 6" xfId="2157"/>
    <cellStyle name="千位分隔 3 2 6 2" xfId="4644"/>
    <cellStyle name="千位分隔 3 2 7" xfId="2158"/>
    <cellStyle name="千位分隔 3 2 7 2" xfId="4645"/>
    <cellStyle name="千位分隔 3 2 8" xfId="4631"/>
    <cellStyle name="千位分隔 3 3" xfId="1407"/>
    <cellStyle name="千位分隔 3 3 2" xfId="1409"/>
    <cellStyle name="千位分隔 3 3 2 2" xfId="4647"/>
    <cellStyle name="千位分隔 3 3 3" xfId="1413"/>
    <cellStyle name="千位分隔 3 3 3 2" xfId="4648"/>
    <cellStyle name="千位分隔 3 3 4" xfId="2159"/>
    <cellStyle name="千位分隔 3 3 4 2" xfId="4649"/>
    <cellStyle name="千位分隔 3 3 5" xfId="4646"/>
    <cellStyle name="千位分隔 3 4" xfId="1415"/>
    <cellStyle name="千位分隔 3 4 2" xfId="1418"/>
    <cellStyle name="千位分隔 3 4 2 2" xfId="4651"/>
    <cellStyle name="千位分隔 3 4 3" xfId="2161"/>
    <cellStyle name="千位分隔 3 4 3 2" xfId="4652"/>
    <cellStyle name="千位分隔 3 4 4" xfId="2162"/>
    <cellStyle name="千位分隔 3 4 4 2" xfId="4653"/>
    <cellStyle name="千位分隔 3 4 5" xfId="4650"/>
    <cellStyle name="千位分隔 3 5" xfId="1420"/>
    <cellStyle name="千位分隔 3 5 2" xfId="2163"/>
    <cellStyle name="千位分隔 3 5 2 2" xfId="4655"/>
    <cellStyle name="千位分隔 3 5 3" xfId="2164"/>
    <cellStyle name="千位分隔 3 5 3 2" xfId="4656"/>
    <cellStyle name="千位分隔 3 5 4" xfId="4654"/>
    <cellStyle name="千位分隔 3 6" xfId="2165"/>
    <cellStyle name="千位分隔 3 6 2" xfId="225"/>
    <cellStyle name="千位分隔 3 6 2 2" xfId="4658"/>
    <cellStyle name="千位分隔 3 6 3" xfId="2166"/>
    <cellStyle name="千位分隔 3 6 3 2" xfId="4659"/>
    <cellStyle name="千位分隔 3 6 4" xfId="2167"/>
    <cellStyle name="千位分隔 3 6 4 2" xfId="4660"/>
    <cellStyle name="千位分隔 3 6 5" xfId="4657"/>
    <cellStyle name="千位分隔 3 6 6" xfId="6421"/>
    <cellStyle name="千位分隔 3 7" xfId="2168"/>
    <cellStyle name="千位分隔 3 7 2" xfId="4661"/>
    <cellStyle name="千位分隔 3 8" xfId="2169"/>
    <cellStyle name="千位分隔 3 8 2" xfId="4662"/>
    <cellStyle name="千位分隔 3 9" xfId="2170"/>
    <cellStyle name="千位分隔 3 9 2" xfId="4663"/>
    <cellStyle name="千位分隔 4" xfId="1422"/>
    <cellStyle name="千位分隔 4 10" xfId="4664"/>
    <cellStyle name="千位分隔 4 2" xfId="1424"/>
    <cellStyle name="千位分隔 4 2 2" xfId="1427"/>
    <cellStyle name="千位分隔 4 2 2 2" xfId="1429"/>
    <cellStyle name="千位分隔 4 2 2 2 2" xfId="4667"/>
    <cellStyle name="千位分隔 4 2 2 2 3" xfId="6422"/>
    <cellStyle name="千位分隔 4 2 2 3" xfId="1767"/>
    <cellStyle name="千位分隔 4 2 2 3 2" xfId="4668"/>
    <cellStyle name="千位分隔 4 2 2 4" xfId="1769"/>
    <cellStyle name="千位分隔 4 2 2 4 2" xfId="4669"/>
    <cellStyle name="千位分隔 4 2 2 4 3" xfId="6423"/>
    <cellStyle name="千位分隔 4 2 2 5" xfId="4666"/>
    <cellStyle name="千位分隔 4 2 3" xfId="1432"/>
    <cellStyle name="千位分隔 4 2 3 2" xfId="1802"/>
    <cellStyle name="千位分隔 4 2 3 2 2" xfId="4671"/>
    <cellStyle name="千位分隔 4 2 3 3" xfId="1804"/>
    <cellStyle name="千位分隔 4 2 3 3 2" xfId="4672"/>
    <cellStyle name="千位分隔 4 2 3 4" xfId="4670"/>
    <cellStyle name="千位分隔 4 2 4" xfId="2171"/>
    <cellStyle name="千位分隔 4 2 4 2" xfId="1751"/>
    <cellStyle name="千位分隔 4 2 4 2 2" xfId="4674"/>
    <cellStyle name="千位分隔 4 2 4 3" xfId="1753"/>
    <cellStyle name="千位分隔 4 2 4 3 2" xfId="4675"/>
    <cellStyle name="千位分隔 4 2 4 4" xfId="2172"/>
    <cellStyle name="千位分隔 4 2 4 4 2" xfId="4676"/>
    <cellStyle name="千位分隔 4 2 4 5" xfId="4673"/>
    <cellStyle name="千位分隔 4 2 5" xfId="2173"/>
    <cellStyle name="千位分隔 4 2 5 2" xfId="4677"/>
    <cellStyle name="千位分隔 4 2 6" xfId="2174"/>
    <cellStyle name="千位分隔 4 2 6 2" xfId="4678"/>
    <cellStyle name="千位分隔 4 2 7" xfId="2175"/>
    <cellStyle name="千位分隔 4 2 7 2" xfId="4679"/>
    <cellStyle name="千位分隔 4 2 8" xfId="4665"/>
    <cellStyle name="千位分隔 4 3" xfId="1434"/>
    <cellStyle name="千位分隔 4 3 2" xfId="1436"/>
    <cellStyle name="千位分隔 4 3 2 2" xfId="4681"/>
    <cellStyle name="千位分隔 4 3 3" xfId="2176"/>
    <cellStyle name="千位分隔 4 3 3 2" xfId="4682"/>
    <cellStyle name="千位分隔 4 3 4" xfId="2177"/>
    <cellStyle name="千位分隔 4 3 4 2" xfId="4683"/>
    <cellStyle name="千位分隔 4 3 4 3" xfId="6424"/>
    <cellStyle name="千位分隔 4 3 5" xfId="4680"/>
    <cellStyle name="千位分隔 4 4" xfId="1438"/>
    <cellStyle name="千位分隔 4 4 2" xfId="2178"/>
    <cellStyle name="千位分隔 4 4 2 2" xfId="4685"/>
    <cellStyle name="千位分隔 4 4 2 3" xfId="6425"/>
    <cellStyle name="千位分隔 4 4 3" xfId="2179"/>
    <cellStyle name="千位分隔 4 4 3 2" xfId="4686"/>
    <cellStyle name="千位分隔 4 4 4" xfId="1810"/>
    <cellStyle name="千位分隔 4 4 4 2" xfId="4687"/>
    <cellStyle name="千位分隔 4 4 4 3" xfId="6426"/>
    <cellStyle name="千位分隔 4 4 5" xfId="4684"/>
    <cellStyle name="千位分隔 4 5" xfId="2180"/>
    <cellStyle name="千位分隔 4 5 2" xfId="2181"/>
    <cellStyle name="千位分隔 4 5 2 2" xfId="4689"/>
    <cellStyle name="千位分隔 4 5 3" xfId="2182"/>
    <cellStyle name="千位分隔 4 5 3 2" xfId="4690"/>
    <cellStyle name="千位分隔 4 5 4" xfId="4688"/>
    <cellStyle name="千位分隔 4 5 5" xfId="6427"/>
    <cellStyle name="千位分隔 4 6" xfId="76"/>
    <cellStyle name="千位分隔 4 6 2" xfId="376"/>
    <cellStyle name="千位分隔 4 6 2 2" xfId="4692"/>
    <cellStyle name="千位分隔 4 6 3" xfId="2183"/>
    <cellStyle name="千位分隔 4 6 3 2" xfId="4693"/>
    <cellStyle name="千位分隔 4 6 4" xfId="2184"/>
    <cellStyle name="千位分隔 4 6 4 2" xfId="4694"/>
    <cellStyle name="千位分隔 4 6 5" xfId="4691"/>
    <cellStyle name="千位分隔 4 7" xfId="2185"/>
    <cellStyle name="千位分隔 4 7 2" xfId="4695"/>
    <cellStyle name="千位分隔 4 8" xfId="2186"/>
    <cellStyle name="千位分隔 4 8 2" xfId="4696"/>
    <cellStyle name="千位分隔 4 9" xfId="2187"/>
    <cellStyle name="千位分隔 4 9 2" xfId="4697"/>
    <cellStyle name="千位分隔 5" xfId="497"/>
    <cellStyle name="千位分隔 5 2" xfId="500"/>
    <cellStyle name="千位分隔 5 2 2" xfId="4699"/>
    <cellStyle name="千位分隔 5 3" xfId="503"/>
    <cellStyle name="千位分隔 5 3 2" xfId="4700"/>
    <cellStyle name="千位分隔 5 4" xfId="506"/>
    <cellStyle name="千位分隔 5 4 2" xfId="4701"/>
    <cellStyle name="千位分隔 5 5" xfId="4698"/>
    <cellStyle name="千位分隔 6" xfId="509"/>
    <cellStyle name="千位分隔 6 2" xfId="512"/>
    <cellStyle name="千位分隔 6 2 2" xfId="4703"/>
    <cellStyle name="千位分隔 6 3" xfId="515"/>
    <cellStyle name="千位分隔 6 3 2" xfId="4704"/>
    <cellStyle name="千位分隔 6 4" xfId="4702"/>
    <cellStyle name="千位分隔 7" xfId="418"/>
    <cellStyle name="千位分隔 7 2" xfId="4705"/>
    <cellStyle name="千位分隔 8" xfId="429"/>
    <cellStyle name="千位分隔 8 2" xfId="4706"/>
    <cellStyle name="千位分隔 8 3" xfId="6428"/>
    <cellStyle name="千位分隔 9" xfId="435"/>
    <cellStyle name="千位分隔 9 2" xfId="4707"/>
    <cellStyle name="钎霖_laroux" xfId="2189"/>
    <cellStyle name="强调文字颜色 1" xfId="816"/>
    <cellStyle name="强调文字颜色 1 2" xfId="819"/>
    <cellStyle name="强调文字颜色 1 2 2" xfId="2190"/>
    <cellStyle name="强调文字颜色 1 2 2 2" xfId="2191"/>
    <cellStyle name="强调文字颜色 1 2 2 2 2" xfId="2192"/>
    <cellStyle name="强调文字颜色 1 2 2 2 2 2" xfId="4710"/>
    <cellStyle name="强调文字颜色 1 2 2 2 2 2 2" xfId="6429"/>
    <cellStyle name="强调文字颜色 1 2 2 2 3" xfId="2730"/>
    <cellStyle name="强调文字颜色 1 2 2 2 3 2" xfId="6430"/>
    <cellStyle name="强调文字颜色 1 2 2 3" xfId="2193"/>
    <cellStyle name="强调文字颜色 1 2 2 3 2" xfId="2731"/>
    <cellStyle name="强调文字颜色 1 2 2 3 2 2" xfId="6431"/>
    <cellStyle name="强调文字颜色 1 2 2 3 2 3 2" xfId="6432"/>
    <cellStyle name="强调文字颜色 1 2 2 4" xfId="2729"/>
    <cellStyle name="强调文字颜色 1 2 2 4 2" xfId="6433"/>
    <cellStyle name="强调文字颜色 1 2 3" xfId="2194"/>
    <cellStyle name="强调文字颜色 1 2 3 2" xfId="1248"/>
    <cellStyle name="强调文字颜色 1 2 3 2 2" xfId="1250"/>
    <cellStyle name="强调文字颜色 1 2 3 2 2 2" xfId="4713"/>
    <cellStyle name="强调文字颜色 1 2 3 2 2 2 2" xfId="6434"/>
    <cellStyle name="强调文字颜色 1 2 3 2 2 2 3" xfId="6435"/>
    <cellStyle name="强调文字颜色 1 2 3 2 3" xfId="4712"/>
    <cellStyle name="强调文字颜色 1 2 3 3" xfId="1266"/>
    <cellStyle name="强调文字颜色 1 2 3 3 2" xfId="4714"/>
    <cellStyle name="强调文字颜色 1 2 3 3 2 3" xfId="6436"/>
    <cellStyle name="强调文字颜色 1 2 3 4" xfId="2732"/>
    <cellStyle name="强调文字颜色 1 2 3 5" xfId="4711"/>
    <cellStyle name="强调文字颜色 1 2 3 5 3" xfId="6437"/>
    <cellStyle name="强调文字颜色 1 2 4" xfId="2195"/>
    <cellStyle name="强调文字颜色 1 2 4 2" xfId="2197"/>
    <cellStyle name="强调文字颜色 1 2 4 2 2" xfId="4716"/>
    <cellStyle name="强调文字颜色 1 2 4 2 2 2" xfId="6438"/>
    <cellStyle name="强调文字颜色 1 2 4 2 2 3 2" xfId="6439"/>
    <cellStyle name="强调文字颜色 1 2 4 3" xfId="4715"/>
    <cellStyle name="强调文字颜色 1 2 4 3 3" xfId="6440"/>
    <cellStyle name="强调文字颜色 1 2 5" xfId="2198"/>
    <cellStyle name="强调文字颜色 1 2 5 2" xfId="4717"/>
    <cellStyle name="强调文字颜色 1 2 5 2 3" xfId="6441"/>
    <cellStyle name="强调文字颜色 1 2 6" xfId="2728"/>
    <cellStyle name="强调文字颜色 1 2 6 3 2" xfId="6442"/>
    <cellStyle name="强调文字颜色 1 2 7" xfId="4709"/>
    <cellStyle name="强调文字颜色 1 2 7 2" xfId="6443"/>
    <cellStyle name="强调文字颜色 1 2 7 3 2" xfId="6444"/>
    <cellStyle name="强调文字颜色 1 3" xfId="1567"/>
    <cellStyle name="强调文字颜色 1 3 2" xfId="2199"/>
    <cellStyle name="强调文字颜色 1 3 2 2" xfId="2200"/>
    <cellStyle name="强调文字颜色 1 3 2 2 2" xfId="2201"/>
    <cellStyle name="强调文字颜色 1 3 2 2 2 2" xfId="4720"/>
    <cellStyle name="强调文字颜色 1 3 2 2 2 2 2" xfId="6445"/>
    <cellStyle name="强调文字颜色 1 3 2 2 3" xfId="4719"/>
    <cellStyle name="强调文字颜色 1 3 2 3" xfId="1835"/>
    <cellStyle name="强调文字颜色 1 3 2 3 2" xfId="4721"/>
    <cellStyle name="强调文字颜色 1 3 2 4" xfId="4718"/>
    <cellStyle name="强调文字颜色 1 3 2 4 3 2" xfId="6446"/>
    <cellStyle name="强调文字颜色 1 3 3" xfId="2202"/>
    <cellStyle name="强调文字颜色 1 3 3 2" xfId="2203"/>
    <cellStyle name="强调文字颜色 1 3 3 2 2" xfId="4723"/>
    <cellStyle name="强调文字颜色 1 3 3 3" xfId="4722"/>
    <cellStyle name="强调文字颜色 1 3 4" xfId="1399"/>
    <cellStyle name="强调文字颜色 1 3 4 2" xfId="4724"/>
    <cellStyle name="强调文字颜色 1 3 5" xfId="2733"/>
    <cellStyle name="强调文字颜色 1 4" xfId="1569"/>
    <cellStyle name="强调文字颜色 1 4 2" xfId="2204"/>
    <cellStyle name="强调文字颜色 1 4 2 2" xfId="2205"/>
    <cellStyle name="强调文字颜色 1 4 2 2 2" xfId="4727"/>
    <cellStyle name="强调文字颜色 1 4 2 3" xfId="4726"/>
    <cellStyle name="强调文字颜色 1 4 2 3 3 2" xfId="6447"/>
    <cellStyle name="强调文字颜色 1 4 3" xfId="2206"/>
    <cellStyle name="强调文字颜色 1 4 3 2" xfId="4728"/>
    <cellStyle name="强调文字颜色 1 4 4" xfId="4725"/>
    <cellStyle name="强调文字颜色 1 4 4 2" xfId="6448"/>
    <cellStyle name="强调文字颜色 1 5" xfId="1307"/>
    <cellStyle name="强调文字颜色 1 5 2" xfId="1310"/>
    <cellStyle name="强调文字颜色 1 5 2 2" xfId="1692"/>
    <cellStyle name="强调文字颜色 1 5 2 2 2" xfId="4731"/>
    <cellStyle name="强调文字颜色 1 5 2 3" xfId="4730"/>
    <cellStyle name="强调文字颜色 1 5 3" xfId="2208"/>
    <cellStyle name="强调文字颜色 1 5 3 2" xfId="4732"/>
    <cellStyle name="强调文字颜色 1 5 3 2 3" xfId="6449"/>
    <cellStyle name="强调文字颜色 1 5 4" xfId="4729"/>
    <cellStyle name="强调文字颜色 1 6" xfId="1312"/>
    <cellStyle name="强调文字颜色 1 6 2" xfId="2209"/>
    <cellStyle name="强调文字颜色 1 6 2 2" xfId="4734"/>
    <cellStyle name="强调文字颜色 1 6 2 2 3" xfId="6450"/>
    <cellStyle name="强调文字颜色 1 6 3" xfId="4733"/>
    <cellStyle name="强调文字颜色 1 7" xfId="2210"/>
    <cellStyle name="强调文字颜色 1 7 2" xfId="4735"/>
    <cellStyle name="强调文字颜色 1 8" xfId="2727"/>
    <cellStyle name="强调文字颜色 1 8 2" xfId="6451"/>
    <cellStyle name="强调文字颜色 1 9" xfId="4708"/>
    <cellStyle name="强调文字颜色 1 9 2" xfId="6452"/>
    <cellStyle name="强调文字颜色 2" xfId="822"/>
    <cellStyle name="强调文字颜色 2 2" xfId="1571"/>
    <cellStyle name="强调文字颜色 2 2 2" xfId="2211"/>
    <cellStyle name="强调文字颜色 2 2 2 2" xfId="556"/>
    <cellStyle name="强调文字颜色 2 2 2 2 2" xfId="210"/>
    <cellStyle name="强调文字颜色 2 2 2 2 2 2" xfId="4738"/>
    <cellStyle name="强调文字颜色 2 2 2 2 2 2 3" xfId="6453"/>
    <cellStyle name="强调文字颜色 2 2 2 2 2 2 3 2" xfId="6454"/>
    <cellStyle name="强调文字颜色 2 2 2 2 3" xfId="2737"/>
    <cellStyle name="强调文字颜色 2 2 2 3" xfId="490"/>
    <cellStyle name="强调文字颜色 2 2 2 3 2" xfId="2738"/>
    <cellStyle name="强调文字颜色 2 2 2 3 2 3 2" xfId="6455"/>
    <cellStyle name="强调文字颜色 2 2 2 4" xfId="2736"/>
    <cellStyle name="强调文字颜色 2 2 2 4 3" xfId="6456"/>
    <cellStyle name="强调文字颜色 2 2 3" xfId="2212"/>
    <cellStyle name="强调文字颜色 2 2 3 2" xfId="574"/>
    <cellStyle name="强调文字颜色 2 2 3 2 2" xfId="63"/>
    <cellStyle name="强调文字颜色 2 2 3 2 2 2" xfId="4741"/>
    <cellStyle name="强调文字颜色 2 2 3 2 3" xfId="4740"/>
    <cellStyle name="强调文字颜色 2 2 3 3" xfId="581"/>
    <cellStyle name="强调文字颜色 2 2 3 3 2" xfId="4742"/>
    <cellStyle name="强调文字颜色 2 2 3 3 2 3 2" xfId="6457"/>
    <cellStyle name="强调文字颜色 2 2 3 4" xfId="2739"/>
    <cellStyle name="强调文字颜色 2 2 3 4 2" xfId="6458"/>
    <cellStyle name="强调文字颜色 2 2 3 5" xfId="4739"/>
    <cellStyle name="强调文字颜色 2 2 3 5 2" xfId="6459"/>
    <cellStyle name="强调文字颜色 2 2 4" xfId="2213"/>
    <cellStyle name="强调文字颜色 2 2 4 2" xfId="598"/>
    <cellStyle name="强调文字颜色 2 2 4 2 2" xfId="4744"/>
    <cellStyle name="强调文字颜色 2 2 4 2 2 3 2" xfId="6460"/>
    <cellStyle name="强调文字颜色 2 2 4 3" xfId="4743"/>
    <cellStyle name="强调文字颜色 2 2 4 3 3 2" xfId="6461"/>
    <cellStyle name="强调文字颜色 2 2 5" xfId="2196"/>
    <cellStyle name="强调文字颜色 2 2 5 2" xfId="4745"/>
    <cellStyle name="强调文字颜色 2 2 5 2 3" xfId="6462"/>
    <cellStyle name="强调文字颜色 2 2 6" xfId="2735"/>
    <cellStyle name="强调文字颜色 2 2 7" xfId="4737"/>
    <cellStyle name="强调文字颜色 2 3" xfId="1573"/>
    <cellStyle name="强调文字颜色 2 3 2" xfId="2215"/>
    <cellStyle name="强调文字颜色 2 3 2 2" xfId="1684"/>
    <cellStyle name="强调文字颜色 2 3 2 2 2" xfId="2217"/>
    <cellStyle name="强调文字颜色 2 3 2 2 2 2" xfId="4748"/>
    <cellStyle name="强调文字颜色 2 3 2 2 2 2 3" xfId="6463"/>
    <cellStyle name="强调文字颜色 2 3 2 2 2 2 3 2" xfId="6464"/>
    <cellStyle name="强调文字颜色 2 3 2 2 3" xfId="4747"/>
    <cellStyle name="强调文字颜色 2 3 2 3" xfId="535"/>
    <cellStyle name="强调文字颜色 2 3 2 3 2" xfId="4749"/>
    <cellStyle name="强调文字颜色 2 3 2 4" xfId="4746"/>
    <cellStyle name="强调文字颜色 2 3 3" xfId="1850"/>
    <cellStyle name="强调文字颜色 2 3 3 2" xfId="1726"/>
    <cellStyle name="强调文字颜色 2 3 3 2 2" xfId="4751"/>
    <cellStyle name="强调文字颜色 2 3 3 2 2 2" xfId="6465"/>
    <cellStyle name="强调文字颜色 2 3 3 2 2 3 2" xfId="6466"/>
    <cellStyle name="强调文字颜色 2 3 3 3" xfId="4750"/>
    <cellStyle name="强调文字颜色 2 3 3 3 2" xfId="6467"/>
    <cellStyle name="强调文字颜色 2 3 4" xfId="1426"/>
    <cellStyle name="强调文字颜色 2 3 4 2" xfId="4752"/>
    <cellStyle name="强调文字颜色 2 3 4 2 2" xfId="6468"/>
    <cellStyle name="强调文字颜色 2 3 4 2 3 2" xfId="6469"/>
    <cellStyle name="强调文字颜色 2 3 5" xfId="2740"/>
    <cellStyle name="强调文字颜色 2 3 5 2" xfId="6470"/>
    <cellStyle name="强调文字颜色 2 4" xfId="2218"/>
    <cellStyle name="强调文字颜色 2 4 2" xfId="2219"/>
    <cellStyle name="强调文字颜色 2 4 2 2" xfId="2220"/>
    <cellStyle name="强调文字颜色 2 4 2 2 2" xfId="4755"/>
    <cellStyle name="强调文字颜色 2 4 2 2 2 2" xfId="6471"/>
    <cellStyle name="强调文字颜色 2 4 2 2 2 3" xfId="6472"/>
    <cellStyle name="强调文字颜色 2 4 2 3" xfId="4754"/>
    <cellStyle name="强调文字颜色 2 4 2 3 3 2" xfId="6473"/>
    <cellStyle name="强调文字颜色 2 4 3" xfId="2221"/>
    <cellStyle name="强调文字颜色 2 4 3 2" xfId="4756"/>
    <cellStyle name="强调文字颜色 2 4 3 2 3 2" xfId="6474"/>
    <cellStyle name="强调文字颜色 2 4 4" xfId="4753"/>
    <cellStyle name="强调文字颜色 2 5" xfId="1316"/>
    <cellStyle name="强调文字颜色 2 5 2" xfId="2222"/>
    <cellStyle name="强调文字颜色 2 5 2 2" xfId="2223"/>
    <cellStyle name="强调文字颜色 2 5 2 2 2" xfId="4759"/>
    <cellStyle name="强调文字颜色 2 5 2 3" xfId="4758"/>
    <cellStyle name="强调文字颜色 2 5 3" xfId="2224"/>
    <cellStyle name="强调文字颜色 2 5 3 2" xfId="4760"/>
    <cellStyle name="强调文字颜色 2 5 4" xfId="4757"/>
    <cellStyle name="强调文字颜色 2 5 4 2" xfId="6475"/>
    <cellStyle name="强调文字颜色 2 5 4 3 2" xfId="6476"/>
    <cellStyle name="强调文字颜色 2 6" xfId="2225"/>
    <cellStyle name="强调文字颜色 2 6 2" xfId="2226"/>
    <cellStyle name="强调文字颜色 2 6 2 2" xfId="4762"/>
    <cellStyle name="强调文字颜色 2 6 2 2 2" xfId="6477"/>
    <cellStyle name="强调文字颜色 2 6 3" xfId="4761"/>
    <cellStyle name="强调文字颜色 2 6 3 3 2" xfId="6478"/>
    <cellStyle name="强调文字颜色 2 7" xfId="2227"/>
    <cellStyle name="强调文字颜色 2 7 2" xfId="4763"/>
    <cellStyle name="强调文字颜色 2 7 2 2" xfId="6479"/>
    <cellStyle name="强调文字颜色 2 8" xfId="2734"/>
    <cellStyle name="强调文字颜色 2 8 3 2" xfId="6480"/>
    <cellStyle name="强调文字颜色 2 9" xfId="4736"/>
    <cellStyle name="强调文字颜色 2 9 2" xfId="6481"/>
    <cellStyle name="强调文字颜色 2 9 3" xfId="6482"/>
    <cellStyle name="强调文字颜色 3" xfId="1575"/>
    <cellStyle name="强调文字颜色 3 2" xfId="1578"/>
    <cellStyle name="强调文字颜色 3 2 2" xfId="2228"/>
    <cellStyle name="强调文字颜色 3 2 2 2" xfId="172"/>
    <cellStyle name="强调文字颜色 3 2 2 2 2" xfId="174"/>
    <cellStyle name="强调文字颜色 3 2 2 2 2 2" xfId="4766"/>
    <cellStyle name="强调文字颜色 3 2 2 2 2 2 3 2" xfId="6483"/>
    <cellStyle name="强调文字颜色 3 2 2 2 3" xfId="2744"/>
    <cellStyle name="强调文字颜色 3 2 2 3" xfId="176"/>
    <cellStyle name="强调文字颜色 3 2 2 3 2" xfId="2745"/>
    <cellStyle name="强调文字颜色 3 2 2 3 2 3 2" xfId="6484"/>
    <cellStyle name="强调文字颜色 3 2 2 4" xfId="2743"/>
    <cellStyle name="强调文字颜色 3 2 3" xfId="2229"/>
    <cellStyle name="强调文字颜色 3 2 3 2" xfId="186"/>
    <cellStyle name="强调文字颜色 3 2 3 2 2" xfId="2230"/>
    <cellStyle name="强调文字颜色 3 2 3 2 2 2" xfId="4769"/>
    <cellStyle name="强调文字颜色 3 2 3 2 2 2 3 2" xfId="6485"/>
    <cellStyle name="强调文字颜色 3 2 3 2 3" xfId="4768"/>
    <cellStyle name="强调文字颜色 3 2 3 2 3 3" xfId="6486"/>
    <cellStyle name="强调文字颜色 3 2 3 3" xfId="1292"/>
    <cellStyle name="强调文字颜色 3 2 3 3 2" xfId="4770"/>
    <cellStyle name="强调文字颜色 3 2 3 3 2 2" xfId="6487"/>
    <cellStyle name="强调文字颜色 3 2 3 3 2 3 2" xfId="6488"/>
    <cellStyle name="强调文字颜色 3 2 3 4" xfId="2746"/>
    <cellStyle name="强调文字颜色 3 2 3 4 3 2" xfId="6489"/>
    <cellStyle name="强调文字颜色 3 2 3 5" xfId="4767"/>
    <cellStyle name="强调文字颜色 3 2 3 5 2" xfId="6490"/>
    <cellStyle name="强调文字颜色 3 2 4" xfId="2231"/>
    <cellStyle name="强调文字颜色 3 2 4 2" xfId="191"/>
    <cellStyle name="强调文字颜色 3 2 4 2 2" xfId="4772"/>
    <cellStyle name="强调文字颜色 3 2 4 2 2 3 2" xfId="6491"/>
    <cellStyle name="强调文字颜色 3 2 4 3" xfId="4771"/>
    <cellStyle name="强调文字颜色 3 2 5" xfId="1402"/>
    <cellStyle name="强调文字颜色 3 2 5 2" xfId="4773"/>
    <cellStyle name="强调文字颜色 3 2 5 2 2" xfId="6492"/>
    <cellStyle name="强调文字颜色 3 2 5 2 3" xfId="6493"/>
    <cellStyle name="强调文字颜色 3 2 5 2 3 2" xfId="6494"/>
    <cellStyle name="强调文字颜色 3 2 6" xfId="2742"/>
    <cellStyle name="强调文字颜色 3 2 7" xfId="4765"/>
    <cellStyle name="强调文字颜色 3 2 7 2" xfId="6495"/>
    <cellStyle name="强调文字颜色 3 2 7 3 2" xfId="6496"/>
    <cellStyle name="强调文字颜色 3 3" xfId="1580"/>
    <cellStyle name="强调文字颜色 3 3 2" xfId="2232"/>
    <cellStyle name="强调文字颜色 3 3 2 2" xfId="246"/>
    <cellStyle name="强调文字颜色 3 3 2 2 2" xfId="249"/>
    <cellStyle name="强调文字颜色 3 3 2 2 2 2" xfId="4776"/>
    <cellStyle name="强调文字颜色 3 3 2 2 2 2 2" xfId="6497"/>
    <cellStyle name="强调文字颜色 3 3 2 2 2 2 3 2" xfId="6498"/>
    <cellStyle name="强调文字颜色 3 3 2 2 3" xfId="4775"/>
    <cellStyle name="强调文字颜色 3 3 2 2 3 3 2" xfId="6499"/>
    <cellStyle name="强调文字颜色 3 3 2 3" xfId="262"/>
    <cellStyle name="强调文字颜色 3 3 2 3 2" xfId="4777"/>
    <cellStyle name="强调文字颜色 3 3 2 4" xfId="4774"/>
    <cellStyle name="强调文字颜色 3 3 2 4 2" xfId="6500"/>
    <cellStyle name="强调文字颜色 3 3 3" xfId="855"/>
    <cellStyle name="强调文字颜色 3 3 3 2" xfId="276"/>
    <cellStyle name="强调文字颜色 3 3 3 2 2" xfId="4779"/>
    <cellStyle name="强调文字颜色 3 3 3 2 2 3 2" xfId="6501"/>
    <cellStyle name="强调文字颜色 3 3 3 3" xfId="4778"/>
    <cellStyle name="强调文字颜色 3 3 3 3 3 2" xfId="6502"/>
    <cellStyle name="强调文字颜色 3 3 4" xfId="857"/>
    <cellStyle name="强调文字颜色 3 3 4 2" xfId="4780"/>
    <cellStyle name="强调文字颜色 3 3 5" xfId="2747"/>
    <cellStyle name="强调文字颜色 3 3 5 3 2" xfId="6503"/>
    <cellStyle name="强调文字颜色 3 4" xfId="1582"/>
    <cellStyle name="强调文字颜色 3 4 2" xfId="1699"/>
    <cellStyle name="强调文字颜色 3 4 2 2" xfId="2233"/>
    <cellStyle name="强调文字颜色 3 4 2 2 2" xfId="4783"/>
    <cellStyle name="强调文字颜色 3 4 2 3" xfId="4782"/>
    <cellStyle name="强调文字颜色 3 4 2 3 3" xfId="6504"/>
    <cellStyle name="强调文字颜色 3 4 3" xfId="861"/>
    <cellStyle name="强调文字颜色 3 4 3 2" xfId="4784"/>
    <cellStyle name="强调文字颜色 3 4 4" xfId="4781"/>
    <cellStyle name="强调文字颜色 3 4 4 3" xfId="6505"/>
    <cellStyle name="强调文字颜色 3 4 4 3 2" xfId="6506"/>
    <cellStyle name="强调文字颜色 3 5" xfId="2234"/>
    <cellStyle name="强调文字颜色 3 5 2" xfId="1704"/>
    <cellStyle name="强调文字颜色 3 5 2 2" xfId="2235"/>
    <cellStyle name="强调文字颜色 3 5 2 2 2" xfId="4787"/>
    <cellStyle name="强调文字颜色 3 5 2 2 2 3" xfId="6507"/>
    <cellStyle name="强调文字颜色 3 5 2 3" xfId="4786"/>
    <cellStyle name="强调文字颜色 3 5 2 3 2" xfId="6508"/>
    <cellStyle name="强调文字颜色 3 5 2 3 3" xfId="6509"/>
    <cellStyle name="强调文字颜色 3 5 2 3 3 2" xfId="6510"/>
    <cellStyle name="强调文字颜色 3 5 3" xfId="2236"/>
    <cellStyle name="强调文字颜色 3 5 3 2" xfId="4788"/>
    <cellStyle name="强调文字颜色 3 5 3 2 2" xfId="6511"/>
    <cellStyle name="强调文字颜色 3 5 4" xfId="4785"/>
    <cellStyle name="强调文字颜色 3 6" xfId="2237"/>
    <cellStyle name="强调文字颜色 3 6 2" xfId="1708"/>
    <cellStyle name="强调文字颜色 3 6 2 2" xfId="4790"/>
    <cellStyle name="强调文字颜色 3 6 2 2 3 2" xfId="6512"/>
    <cellStyle name="强调文字颜色 3 6 3" xfId="4789"/>
    <cellStyle name="强调文字颜色 3 6 3 2" xfId="6513"/>
    <cellStyle name="强调文字颜色 3 7" xfId="2238"/>
    <cellStyle name="强调文字颜色 3 7 2" xfId="4791"/>
    <cellStyle name="强调文字颜色 3 7 2 2" xfId="6514"/>
    <cellStyle name="强调文字颜色 3 7 2 3" xfId="6515"/>
    <cellStyle name="强调文字颜色 3 7 2 3 2" xfId="6516"/>
    <cellStyle name="强调文字颜色 3 8" xfId="2741"/>
    <cellStyle name="强调文字颜色 3 9" xfId="4764"/>
    <cellStyle name="强调文字颜色 4" xfId="1584"/>
    <cellStyle name="强调文字颜色 4 2" xfId="2239"/>
    <cellStyle name="强调文字颜色 4 2 2" xfId="2240"/>
    <cellStyle name="强调文字颜色 4 2 2 2" xfId="437"/>
    <cellStyle name="强调文字颜色 4 2 2 2 2" xfId="179"/>
    <cellStyle name="强调文字颜色 4 2 2 2 2 2" xfId="4794"/>
    <cellStyle name="强调文字颜色 4 2 2 2 3" xfId="2751"/>
    <cellStyle name="强调文字颜色 4 2 2 3" xfId="446"/>
    <cellStyle name="强调文字颜色 4 2 2 3 2" xfId="2752"/>
    <cellStyle name="强调文字颜色 4 2 2 3 2 3 2" xfId="6517"/>
    <cellStyle name="强调文字颜色 4 2 2 4" xfId="2750"/>
    <cellStyle name="强调文字颜色 4 2 2 4 2" xfId="6518"/>
    <cellStyle name="强调文字颜色 4 2 3" xfId="2241"/>
    <cellStyle name="强调文字颜色 4 2 3 2" xfId="459"/>
    <cellStyle name="强调文字颜色 4 2 3 2 2" xfId="267"/>
    <cellStyle name="强调文字颜色 4 2 3 2 2 2" xfId="4797"/>
    <cellStyle name="强调文字颜色 4 2 3 2 2 2 3 2" xfId="6519"/>
    <cellStyle name="强调文字颜色 4 2 3 2 3" xfId="4796"/>
    <cellStyle name="强调文字颜色 4 2 3 2 3 3" xfId="6520"/>
    <cellStyle name="强调文字颜色 4 2 3 3" xfId="544"/>
    <cellStyle name="强调文字颜色 4 2 3 3 2" xfId="4798"/>
    <cellStyle name="强调文字颜色 4 2 3 3 2 3 2" xfId="6521"/>
    <cellStyle name="强调文字颜色 4 2 3 4" xfId="2753"/>
    <cellStyle name="强调文字颜色 4 2 3 4 2" xfId="6522"/>
    <cellStyle name="强调文字颜色 4 2 3 5" xfId="4795"/>
    <cellStyle name="强调文字颜色 4 2 4" xfId="2242"/>
    <cellStyle name="强调文字颜色 4 2 4 2" xfId="390"/>
    <cellStyle name="强调文字颜色 4 2 4 2 2" xfId="4800"/>
    <cellStyle name="强调文字颜色 4 2 4 3" xfId="4799"/>
    <cellStyle name="强调文字颜色 4 2 4 3 2" xfId="6523"/>
    <cellStyle name="强调文字颜色 4 2 5" xfId="1411"/>
    <cellStyle name="强调文字颜色 4 2 5 2" xfId="4801"/>
    <cellStyle name="强调文字颜色 4 2 6" xfId="2749"/>
    <cellStyle name="强调文字颜色 4 2 6 3" xfId="6524"/>
    <cellStyle name="强调文字颜色 4 2 7" xfId="4793"/>
    <cellStyle name="强调文字颜色 4 3" xfId="2243"/>
    <cellStyle name="强调文字颜色 4 3 2" xfId="2244"/>
    <cellStyle name="强调文字颜色 4 3 2 2" xfId="471"/>
    <cellStyle name="强调文字颜色 4 3 2 2 2" xfId="451"/>
    <cellStyle name="强调文字颜色 4 3 2 2 2 2" xfId="4804"/>
    <cellStyle name="强调文字颜色 4 3 2 2 3" xfId="4803"/>
    <cellStyle name="强调文字颜色 4 3 2 3" xfId="479"/>
    <cellStyle name="强调文字颜色 4 3 2 3 2" xfId="4805"/>
    <cellStyle name="强调文字颜色 4 3 2 3 2 2" xfId="6525"/>
    <cellStyle name="强调文字颜色 4 3 2 3 2 3 2" xfId="6526"/>
    <cellStyle name="强调文字颜色 4 3 2 4" xfId="4802"/>
    <cellStyle name="强调文字颜色 4 3 2 4 2" xfId="6527"/>
    <cellStyle name="强调文字颜色 4 3 2 4 3" xfId="6528"/>
    <cellStyle name="强调文字颜色 4 3 3" xfId="868"/>
    <cellStyle name="强调文字颜色 4 3 3 2" xfId="34"/>
    <cellStyle name="强调文字颜色 4 3 3 2 2" xfId="4807"/>
    <cellStyle name="强调文字颜色 4 3 3 3" xfId="4806"/>
    <cellStyle name="强调文字颜色 4 3 3 3 2" xfId="6529"/>
    <cellStyle name="强调文字颜色 4 3 4" xfId="870"/>
    <cellStyle name="强调文字颜色 4 3 4 2" xfId="4808"/>
    <cellStyle name="强调文字颜色 4 3 5" xfId="2754"/>
    <cellStyle name="强调文字颜色 4 3 5 3 2" xfId="6530"/>
    <cellStyle name="强调文字颜色 4 4" xfId="2245"/>
    <cellStyle name="强调文字颜色 4 4 2" xfId="2246"/>
    <cellStyle name="强调文字颜色 4 4 2 2" xfId="2024"/>
    <cellStyle name="强调文字颜色 4 4 2 2 2" xfId="4811"/>
    <cellStyle name="强调文字颜色 4 4 2 2 2 3" xfId="6531"/>
    <cellStyle name="强调文字颜色 4 4 2 3" xfId="4810"/>
    <cellStyle name="强调文字颜色 4 4 2 3 3" xfId="6532"/>
    <cellStyle name="强调文字颜色 4 4 3" xfId="874"/>
    <cellStyle name="强调文字颜色 4 4 3 2" xfId="4812"/>
    <cellStyle name="强调文字颜色 4 4 3 2 3" xfId="6533"/>
    <cellStyle name="强调文字颜色 4 4 3 2 3 2" xfId="6534"/>
    <cellStyle name="强调文字颜色 4 4 4" xfId="4809"/>
    <cellStyle name="强调文字颜色 4 5" xfId="2247"/>
    <cellStyle name="强调文字颜色 4 5 2" xfId="2248"/>
    <cellStyle name="强调文字颜色 4 5 2 2" xfId="2249"/>
    <cellStyle name="强调文字颜色 4 5 2 2 2" xfId="4815"/>
    <cellStyle name="强调文字颜色 4 5 2 2 2 2" xfId="6535"/>
    <cellStyle name="强调文字颜色 4 5 2 3" xfId="4814"/>
    <cellStyle name="强调文字颜色 4 5 3" xfId="2250"/>
    <cellStyle name="强调文字颜色 4 5 3 2" xfId="4816"/>
    <cellStyle name="强调文字颜色 4 5 3 2 3" xfId="6536"/>
    <cellStyle name="强调文字颜色 4 5 3 2 3 2" xfId="6537"/>
    <cellStyle name="强调文字颜色 4 5 4" xfId="4813"/>
    <cellStyle name="强调文字颜色 4 5 4 2" xfId="6538"/>
    <cellStyle name="强调文字颜色 4 5 4 3" xfId="6539"/>
    <cellStyle name="强调文字颜色 4 6" xfId="2251"/>
    <cellStyle name="强调文字颜色 4 6 2" xfId="2252"/>
    <cellStyle name="强调文字颜色 4 6 2 2" xfId="4818"/>
    <cellStyle name="强调文字颜色 4 6 2 2 2" xfId="6540"/>
    <cellStyle name="强调文字颜色 4 6 2 2 3" xfId="6541"/>
    <cellStyle name="强调文字颜色 4 6 3" xfId="4817"/>
    <cellStyle name="强调文字颜色 4 6 3 2" xfId="6542"/>
    <cellStyle name="强调文字颜色 4 7" xfId="2253"/>
    <cellStyle name="强调文字颜色 4 7 2" xfId="4819"/>
    <cellStyle name="强调文字颜色 4 7 2 3 2" xfId="6543"/>
    <cellStyle name="强调文字颜色 4 8" xfId="2748"/>
    <cellStyle name="强调文字颜色 4 8 3" xfId="6544"/>
    <cellStyle name="强调文字颜色 4 9" xfId="4792"/>
    <cellStyle name="强调文字颜色 4 9 3" xfId="6545"/>
    <cellStyle name="强调文字颜色 5" xfId="1176"/>
    <cellStyle name="强调文字颜色 5 2" xfId="1180"/>
    <cellStyle name="强调文字颜色 5 2 2" xfId="1203"/>
    <cellStyle name="强调文字颜色 5 2 2 2" xfId="2254"/>
    <cellStyle name="强调文字颜色 5 2 2 2 2" xfId="2255"/>
    <cellStyle name="强调文字颜色 5 2 2 2 2 2" xfId="4822"/>
    <cellStyle name="强调文字颜色 5 2 2 2 2 2 2" xfId="6546"/>
    <cellStyle name="强调文字颜色 5 2 2 2 3" xfId="2758"/>
    <cellStyle name="强调文字颜色 5 2 2 2 3 2" xfId="6547"/>
    <cellStyle name="强调文字颜色 5 2 2 2 3 3" xfId="6548"/>
    <cellStyle name="强调文字颜色 5 2 2 3" xfId="2256"/>
    <cellStyle name="强调文字颜色 5 2 2 3 2" xfId="2759"/>
    <cellStyle name="强调文字颜色 5 2 2 4" xfId="2757"/>
    <cellStyle name="强调文字颜色 5 2 2 4 2" xfId="6549"/>
    <cellStyle name="强调文字颜色 5 2 2 4 3 2" xfId="6550"/>
    <cellStyle name="强调文字颜色 5 2 3" xfId="1205"/>
    <cellStyle name="强调文字颜色 5 2 3 2" xfId="2257"/>
    <cellStyle name="强调文字颜色 5 2 3 2 2" xfId="2258"/>
    <cellStyle name="强调文字颜色 5 2 3 2 2 2" xfId="4825"/>
    <cellStyle name="强调文字颜色 5 2 3 2 2 2 3 2" xfId="6551"/>
    <cellStyle name="强调文字颜色 5 2 3 2 3" xfId="4824"/>
    <cellStyle name="强调文字颜色 5 2 3 2 3 2" xfId="6552"/>
    <cellStyle name="强调文字颜色 5 2 3 3" xfId="2259"/>
    <cellStyle name="强调文字颜色 5 2 3 3 2" xfId="4826"/>
    <cellStyle name="强调文字颜色 5 2 3 4" xfId="2760"/>
    <cellStyle name="强调文字颜色 5 2 3 4 3" xfId="6553"/>
    <cellStyle name="强调文字颜色 5 2 3 4 3 2" xfId="6554"/>
    <cellStyle name="强调文字颜色 5 2 3 5" xfId="4823"/>
    <cellStyle name="强调文字颜色 5 2 3 5 3 2" xfId="6555"/>
    <cellStyle name="强调文字颜色 5 2 4" xfId="2260"/>
    <cellStyle name="强调文字颜色 5 2 4 2" xfId="2261"/>
    <cellStyle name="强调文字颜色 5 2 4 2 2" xfId="4828"/>
    <cellStyle name="强调文字颜色 5 2 4 2 2 2" xfId="6556"/>
    <cellStyle name="强调文字颜色 5 2 4 3" xfId="4827"/>
    <cellStyle name="强调文字颜色 5 2 4 3 2" xfId="6557"/>
    <cellStyle name="强调文字颜色 5 2 5" xfId="2263"/>
    <cellStyle name="强调文字颜色 5 2 5 2" xfId="4829"/>
    <cellStyle name="强调文字颜色 5 2 5 2 3" xfId="6558"/>
    <cellStyle name="强调文字颜色 5 2 5 2 3 2" xfId="6559"/>
    <cellStyle name="强调文字颜色 5 2 6" xfId="2756"/>
    <cellStyle name="强调文字颜色 5 2 6 3 2" xfId="6560"/>
    <cellStyle name="强调文字颜色 5 2 7" xfId="4821"/>
    <cellStyle name="强调文字颜色 5 2 7 3 2" xfId="6561"/>
    <cellStyle name="强调文字颜色 5 3" xfId="2264"/>
    <cellStyle name="强调文字颜色 5 3 2" xfId="2265"/>
    <cellStyle name="强调文字颜色 5 3 2 2" xfId="2266"/>
    <cellStyle name="强调文字颜色 5 3 2 2 2" xfId="2267"/>
    <cellStyle name="强调文字颜色 5 3 2 2 2 2" xfId="4832"/>
    <cellStyle name="强调文字颜色 5 3 2 2 2 2 3" xfId="6562"/>
    <cellStyle name="强调文字颜色 5 3 2 2 3" xfId="4831"/>
    <cellStyle name="强调文字颜色 5 3 2 2 3 2" xfId="6563"/>
    <cellStyle name="强调文字颜色 5 3 2 2 3 3 2" xfId="6564"/>
    <cellStyle name="强调文字颜色 5 3 2 3" xfId="2268"/>
    <cellStyle name="强调文字颜色 5 3 2 3 2" xfId="4833"/>
    <cellStyle name="强调文字颜色 5 3 2 4" xfId="4830"/>
    <cellStyle name="强调文字颜色 5 3 2 4 2" xfId="6565"/>
    <cellStyle name="强调文字颜色 5 3 3" xfId="879"/>
    <cellStyle name="强调文字颜色 5 3 3 2" xfId="2269"/>
    <cellStyle name="强调文字颜色 5 3 3 2 2" xfId="4835"/>
    <cellStyle name="强调文字颜色 5 3 3 2 2 3 2" xfId="6566"/>
    <cellStyle name="强调文字颜色 5 3 3 3" xfId="4834"/>
    <cellStyle name="强调文字颜色 5 3 3 3 3" xfId="6567"/>
    <cellStyle name="强调文字颜色 5 3 4" xfId="2270"/>
    <cellStyle name="强调文字颜色 5 3 4 2" xfId="4836"/>
    <cellStyle name="强调文字颜色 5 3 5" xfId="2761"/>
    <cellStyle name="强调文字颜色 5 3 5 2" xfId="6568"/>
    <cellStyle name="强调文字颜色 5 3 5 3" xfId="6569"/>
    <cellStyle name="强调文字颜色 5 4" xfId="2271"/>
    <cellStyle name="强调文字颜色 5 4 2" xfId="1915"/>
    <cellStyle name="强调文字颜色 5 4 2 2" xfId="2272"/>
    <cellStyle name="强调文字颜色 5 4 2 2 2" xfId="4839"/>
    <cellStyle name="强调文字颜色 5 4 2 3" xfId="4838"/>
    <cellStyle name="强调文字颜色 5 4 3" xfId="1917"/>
    <cellStyle name="强调文字颜色 5 4 3 2" xfId="4840"/>
    <cellStyle name="强调文字颜色 5 4 3 2 3 2" xfId="6570"/>
    <cellStyle name="强调文字颜色 5 4 4" xfId="4837"/>
    <cellStyle name="强调文字颜色 5 4 4 3" xfId="6571"/>
    <cellStyle name="强调文字颜色 5 5" xfId="2273"/>
    <cellStyle name="强调文字颜色 5 5 2" xfId="2274"/>
    <cellStyle name="强调文字颜色 5 5 2 2" xfId="2276"/>
    <cellStyle name="强调文字颜色 5 5 2 2 2" xfId="4843"/>
    <cellStyle name="强调文字颜色 5 5 2 3" xfId="4842"/>
    <cellStyle name="强调文字颜色 5 5 2 3 2" xfId="6572"/>
    <cellStyle name="强调文字颜色 5 5 3" xfId="2277"/>
    <cellStyle name="强调文字颜色 5 5 3 2" xfId="4844"/>
    <cellStyle name="强调文字颜色 5 5 3 2 2" xfId="6573"/>
    <cellStyle name="强调文字颜色 5 5 3 2 3 2" xfId="6574"/>
    <cellStyle name="强调文字颜色 5 5 4" xfId="4841"/>
    <cellStyle name="强调文字颜色 5 6" xfId="2278"/>
    <cellStyle name="强调文字颜色 5 6 2" xfId="2279"/>
    <cellStyle name="强调文字颜色 5 6 2 2" xfId="4846"/>
    <cellStyle name="强调文字颜色 5 6 2 2 2" xfId="6575"/>
    <cellStyle name="强调文字颜色 5 6 2 2 3 2" xfId="6576"/>
    <cellStyle name="强调文字颜色 5 6 3" xfId="4845"/>
    <cellStyle name="强调文字颜色 5 7" xfId="2280"/>
    <cellStyle name="强调文字颜色 5 7 2" xfId="4847"/>
    <cellStyle name="强调文字颜色 5 8" xfId="2755"/>
    <cellStyle name="强调文字颜色 5 8 2" xfId="6577"/>
    <cellStyle name="强调文字颜色 5 9" xfId="4820"/>
    <cellStyle name="强调文字颜色 6" xfId="1182"/>
    <cellStyle name="强调文字颜色 6 2" xfId="2281"/>
    <cellStyle name="强调文字颜色 6 2 2" xfId="2282"/>
    <cellStyle name="强调文字颜色 6 2 2 2" xfId="2283"/>
    <cellStyle name="强调文字颜色 6 2 2 2 2" xfId="2284"/>
    <cellStyle name="强调文字颜色 6 2 2 2 2 2" xfId="4850"/>
    <cellStyle name="强调文字颜色 6 2 2 2 3" xfId="2765"/>
    <cellStyle name="强调文字颜色 6 2 2 3" xfId="2285"/>
    <cellStyle name="强调文字颜色 6 2 2 3 2" xfId="2766"/>
    <cellStyle name="强调文字颜色 6 2 2 4" xfId="2764"/>
    <cellStyle name="强调文字颜色 6 2 2 4 2" xfId="6578"/>
    <cellStyle name="强调文字颜色 6 2 3" xfId="2286"/>
    <cellStyle name="强调文字颜色 6 2 3 2" xfId="2287"/>
    <cellStyle name="强调文字颜色 6 2 3 2 2" xfId="2288"/>
    <cellStyle name="强调文字颜色 6 2 3 2 2 2" xfId="4853"/>
    <cellStyle name="强调文字颜色 6 2 3 2 3" xfId="4852"/>
    <cellStyle name="强调文字颜色 6 2 3 2 3 3 2" xfId="6579"/>
    <cellStyle name="强调文字颜色 6 2 3 3" xfId="2289"/>
    <cellStyle name="强调文字颜色 6 2 3 3 2" xfId="4854"/>
    <cellStyle name="强调文字颜色 6 2 3 3 2 2" xfId="6580"/>
    <cellStyle name="强调文字颜色 6 2 3 4" xfId="2767"/>
    <cellStyle name="强调文字颜色 6 2 3 4 3 2" xfId="6581"/>
    <cellStyle name="强调文字颜色 6 2 3 5" xfId="4851"/>
    <cellStyle name="强调文字颜色 6 2 3 5 2" xfId="6582"/>
    <cellStyle name="强调文字颜色 6 2 4" xfId="2290"/>
    <cellStyle name="强调文字颜色 6 2 4 2" xfId="2291"/>
    <cellStyle name="强调文字颜色 6 2 4 2 2" xfId="4856"/>
    <cellStyle name="强调文字颜色 6 2 4 2 2 3 2" xfId="6583"/>
    <cellStyle name="强调文字颜色 6 2 4 3" xfId="4855"/>
    <cellStyle name="强调文字颜色 6 2 4 3 3" xfId="6584"/>
    <cellStyle name="强调文字颜色 6 2 5" xfId="2292"/>
    <cellStyle name="强调文字颜色 6 2 5 2" xfId="4857"/>
    <cellStyle name="强调文字颜色 6 2 5 2 3 2" xfId="6585"/>
    <cellStyle name="强调文字颜色 6 2 6" xfId="2763"/>
    <cellStyle name="强调文字颜色 6 2 7" xfId="4849"/>
    <cellStyle name="强调文字颜色 6 2 7 3" xfId="6586"/>
    <cellStyle name="强调文字颜色 6 3" xfId="2293"/>
    <cellStyle name="强调文字颜色 6 3 2" xfId="2294"/>
    <cellStyle name="强调文字颜色 6 3 2 2" xfId="2295"/>
    <cellStyle name="强调文字颜色 6 3 2 2 2" xfId="2296"/>
    <cellStyle name="强调文字颜色 6 3 2 2 2 2" xfId="4860"/>
    <cellStyle name="强调文字颜色 6 3 2 2 3" xfId="4859"/>
    <cellStyle name="强调文字颜色 6 3 2 3" xfId="2297"/>
    <cellStyle name="强调文字颜色 6 3 2 3 2" xfId="4861"/>
    <cellStyle name="强调文字颜色 6 3 2 4" xfId="4858"/>
    <cellStyle name="强调文字颜色 6 3 2 4 3" xfId="6587"/>
    <cellStyle name="强调文字颜色 6 3 2 4 3 2" xfId="6588"/>
    <cellStyle name="强调文字颜色 6 3 3" xfId="884"/>
    <cellStyle name="强调文字颜色 6 3 3 2" xfId="2298"/>
    <cellStyle name="强调文字颜色 6 3 3 2 2" xfId="4863"/>
    <cellStyle name="强调文字颜色 6 3 3 3" xfId="4862"/>
    <cellStyle name="强调文字颜色 6 3 3 3 3 2" xfId="6589"/>
    <cellStyle name="强调文字颜色 6 3 4" xfId="2299"/>
    <cellStyle name="强调文字颜色 6 3 4 2" xfId="4864"/>
    <cellStyle name="强调文字颜色 6 3 5" xfId="2768"/>
    <cellStyle name="强调文字颜色 6 4" xfId="2300"/>
    <cellStyle name="强调文字颜色 6 4 2" xfId="2301"/>
    <cellStyle name="强调文字颜色 6 4 2 2" xfId="2302"/>
    <cellStyle name="强调文字颜色 6 4 2 2 2" xfId="4867"/>
    <cellStyle name="强调文字颜色 6 4 2 3" xfId="4866"/>
    <cellStyle name="强调文字颜色 6 4 3" xfId="2303"/>
    <cellStyle name="强调文字颜色 6 4 3 2" xfId="4868"/>
    <cellStyle name="强调文字颜色 6 4 3 2 2" xfId="6590"/>
    <cellStyle name="强调文字颜色 6 4 4" xfId="4865"/>
    <cellStyle name="强调文字颜色 6 4 4 2" xfId="6591"/>
    <cellStyle name="强调文字颜色 6 5" xfId="2304"/>
    <cellStyle name="强调文字颜色 6 5 2" xfId="2305"/>
    <cellStyle name="强调文字颜色 6 5 2 2" xfId="1487"/>
    <cellStyle name="强调文字颜色 6 5 2 2 2" xfId="4871"/>
    <cellStyle name="强调文字颜色 6 5 2 2 2 3 2" xfId="6592"/>
    <cellStyle name="强调文字颜色 6 5 2 3" xfId="4870"/>
    <cellStyle name="强调文字颜色 6 5 2 3 2" xfId="6593"/>
    <cellStyle name="强调文字颜色 6 5 2 3 3" xfId="6594"/>
    <cellStyle name="强调文字颜色 6 5 3" xfId="2306"/>
    <cellStyle name="强调文字颜色 6 5 3 2" xfId="4872"/>
    <cellStyle name="强调文字颜色 6 5 3 2 3" xfId="6595"/>
    <cellStyle name="强调文字颜色 6 5 4" xfId="4869"/>
    <cellStyle name="强调文字颜色 6 5 4 2" xfId="6596"/>
    <cellStyle name="强调文字颜色 6 5 4 3" xfId="6597"/>
    <cellStyle name="强调文字颜色 6 6" xfId="2307"/>
    <cellStyle name="强调文字颜色 6 6 2" xfId="2308"/>
    <cellStyle name="强调文字颜色 6 6 2 2" xfId="4874"/>
    <cellStyle name="强调文字颜色 6 6 2 2 3 2" xfId="6598"/>
    <cellStyle name="强调文字颜色 6 6 3" xfId="4873"/>
    <cellStyle name="强调文字颜色 6 6 3 3 2" xfId="6599"/>
    <cellStyle name="强调文字颜色 6 7" xfId="2309"/>
    <cellStyle name="强调文字颜色 6 7 2" xfId="4875"/>
    <cellStyle name="强调文字颜色 6 7 2 3 2" xfId="6600"/>
    <cellStyle name="强调文字颜色 6 8" xfId="2762"/>
    <cellStyle name="强调文字颜色 6 9" xfId="4848"/>
    <cellStyle name="强调文字颜色 6 9 3" xfId="6601"/>
    <cellStyle name="适中" xfId="2310"/>
    <cellStyle name="适中 2" xfId="1114"/>
    <cellStyle name="适中 2 2" xfId="2311"/>
    <cellStyle name="适中 2 2 2" xfId="1544"/>
    <cellStyle name="适中 2 2 2 2" xfId="2312"/>
    <cellStyle name="适中 2 2 2 2 2" xfId="4876"/>
    <cellStyle name="适中 2 2 2 3" xfId="2772"/>
    <cellStyle name="适中 2 2 2 3 2" xfId="6602"/>
    <cellStyle name="适中 2 2 2 3 3" xfId="6603"/>
    <cellStyle name="适中 2 2 3" xfId="2313"/>
    <cellStyle name="适中 2 2 3 2" xfId="2773"/>
    <cellStyle name="适中 2 2 4" xfId="2771"/>
    <cellStyle name="适中 2 2 4 3" xfId="6604"/>
    <cellStyle name="适中 2 3" xfId="2314"/>
    <cellStyle name="适中 2 3 2" xfId="2315"/>
    <cellStyle name="适中 2 3 2 2" xfId="4877"/>
    <cellStyle name="适中 2 3 2 2 3" xfId="6605"/>
    <cellStyle name="适中 2 3 3" xfId="2774"/>
    <cellStyle name="适中 2 3 3 2" xfId="6606"/>
    <cellStyle name="适中 2 4" xfId="674"/>
    <cellStyle name="适中 2 4 2" xfId="4878"/>
    <cellStyle name="适中 2 5" xfId="2770"/>
    <cellStyle name="适中 2 5 3 2" xfId="6607"/>
    <cellStyle name="适中 3" xfId="2316"/>
    <cellStyle name="适中 3 2" xfId="2317"/>
    <cellStyle name="适中 3 2 2" xfId="2318"/>
    <cellStyle name="适中 3 2 2 2" xfId="2319"/>
    <cellStyle name="适中 3 2 2 2 2" xfId="4881"/>
    <cellStyle name="适中 3 2 2 2 2 2" xfId="6608"/>
    <cellStyle name="适中 3 2 2 3" xfId="4880"/>
    <cellStyle name="适中 3 2 3" xfId="2320"/>
    <cellStyle name="适中 3 2 3 2" xfId="4882"/>
    <cellStyle name="适中 3 2 3 2 3 2" xfId="6609"/>
    <cellStyle name="适中 3 2 4" xfId="4879"/>
    <cellStyle name="适中 3 2 4 2" xfId="6610"/>
    <cellStyle name="适中 3 3" xfId="2321"/>
    <cellStyle name="适中 3 3 2" xfId="2322"/>
    <cellStyle name="适中 3 3 2 2" xfId="4884"/>
    <cellStyle name="适中 3 3 3" xfId="4883"/>
    <cellStyle name="适中 3 3 3 2" xfId="6611"/>
    <cellStyle name="适中 3 4" xfId="678"/>
    <cellStyle name="适中 3 4 2" xfId="4885"/>
    <cellStyle name="适中 3 5" xfId="2775"/>
    <cellStyle name="适中 4" xfId="2323"/>
    <cellStyle name="适中 4 2" xfId="2324"/>
    <cellStyle name="适中 4 2 2" xfId="2325"/>
    <cellStyle name="适中 4 2 2 2" xfId="4888"/>
    <cellStyle name="适中 4 2 2 2 3 2" xfId="6612"/>
    <cellStyle name="适中 4 2 3" xfId="4887"/>
    <cellStyle name="适中 4 2 3 3" xfId="6613"/>
    <cellStyle name="适中 4 2 3 3 2" xfId="6614"/>
    <cellStyle name="适中 4 3" xfId="2326"/>
    <cellStyle name="适中 4 3 2" xfId="4889"/>
    <cellStyle name="适中 4 4" xfId="4886"/>
    <cellStyle name="适中 5" xfId="2327"/>
    <cellStyle name="适中 5 2" xfId="2328"/>
    <cellStyle name="适中 5 2 2" xfId="2329"/>
    <cellStyle name="适中 5 2 2 2" xfId="4892"/>
    <cellStyle name="适中 5 2 3" xfId="4891"/>
    <cellStyle name="适中 5 3" xfId="2330"/>
    <cellStyle name="适中 5 3 2" xfId="4893"/>
    <cellStyle name="适中 5 3 2 3" xfId="6615"/>
    <cellStyle name="适中 5 4" xfId="4890"/>
    <cellStyle name="适中 6" xfId="2331"/>
    <cellStyle name="适中 6 2" xfId="2332"/>
    <cellStyle name="适中 6 2 2" xfId="4895"/>
    <cellStyle name="适中 6 3" xfId="4894"/>
    <cellStyle name="适中 7" xfId="2333"/>
    <cellStyle name="适中 7 2" xfId="4896"/>
    <cellStyle name="适中 8" xfId="2769"/>
    <cellStyle name="适中 8 3 2" xfId="6616"/>
    <cellStyle name="输出" xfId="85"/>
    <cellStyle name="输出 2" xfId="563"/>
    <cellStyle name="输出 2 2" xfId="2334"/>
    <cellStyle name="输出 2 2 2" xfId="1649"/>
    <cellStyle name="输出 2 2 2 2" xfId="1651"/>
    <cellStyle name="输出 2 2 2 2 2" xfId="4899"/>
    <cellStyle name="输出 2 2 2 2 2 5 2" xfId="6617"/>
    <cellStyle name="输出 2 2 2 2 2 6" xfId="6618"/>
    <cellStyle name="输出 2 2 2 2 2 7" xfId="6619"/>
    <cellStyle name="输出 2 2 2 2 2 7 2 2 2" xfId="6620"/>
    <cellStyle name="输出 2 2 2 2 2 8" xfId="6621"/>
    <cellStyle name="输出 2 2 2 2 2 9" xfId="6622"/>
    <cellStyle name="输出 2 2 2 2 3 2" xfId="6623"/>
    <cellStyle name="输出 2 2 2 2 4 2" xfId="6624"/>
    <cellStyle name="输出 2 2 2 2 5 2" xfId="6625"/>
    <cellStyle name="输出 2 2 2 2 6 2" xfId="6626"/>
    <cellStyle name="输出 2 2 2 3" xfId="2779"/>
    <cellStyle name="输出 2 2 2 3 2" xfId="6627"/>
    <cellStyle name="输出 2 2 2 3 7 2 2 2" xfId="6628"/>
    <cellStyle name="输出 2 2 2 3 7 3 2" xfId="6629"/>
    <cellStyle name="输出 2 2 2 3 8 2 2" xfId="6630"/>
    <cellStyle name="输出 2 2 2 3 9 2" xfId="6631"/>
    <cellStyle name="输出 2 2 2 7" xfId="6632"/>
    <cellStyle name="输出 2 2 2 7 2" xfId="6633"/>
    <cellStyle name="输出 2 2 3" xfId="1654"/>
    <cellStyle name="输出 2 2 3 2" xfId="2780"/>
    <cellStyle name="输出 2 2 3 2 2 2" xfId="6634"/>
    <cellStyle name="输出 2 2 3 2 5 2" xfId="6635"/>
    <cellStyle name="输出 2 2 3 2 6" xfId="6636"/>
    <cellStyle name="输出 2 2 3 2 7" xfId="6637"/>
    <cellStyle name="输出 2 2 3 2 7 2" xfId="6638"/>
    <cellStyle name="输出 2 2 3 3" xfId="6639"/>
    <cellStyle name="输出 2 2 3 3 2" xfId="6640"/>
    <cellStyle name="输出 2 2 3 5 2" xfId="6641"/>
    <cellStyle name="输出 2 2 4" xfId="2778"/>
    <cellStyle name="输出 2 2 4 2 2" xfId="6642"/>
    <cellStyle name="输出 2 2 4 4" xfId="6643"/>
    <cellStyle name="输出 2 2 4 5" xfId="6644"/>
    <cellStyle name="输出 2 2 4 7 2 2" xfId="6645"/>
    <cellStyle name="输出 2 2 4 7 2 2 2" xfId="6646"/>
    <cellStyle name="输出 2 2 4 7 3 2" xfId="6647"/>
    <cellStyle name="输出 2 2 5 2" xfId="6648"/>
    <cellStyle name="输出 2 2 6" xfId="6649"/>
    <cellStyle name="输出 2 2 6 2" xfId="6650"/>
    <cellStyle name="输出 2 2 7" xfId="6651"/>
    <cellStyle name="输出 2 3" xfId="2335"/>
    <cellStyle name="输出 2 3 2" xfId="1660"/>
    <cellStyle name="输出 2 3 2 2" xfId="2336"/>
    <cellStyle name="输出 2 3 2 2 2" xfId="4902"/>
    <cellStyle name="输出 2 3 2 2 2 2" xfId="6652"/>
    <cellStyle name="输出 2 3 2 2 2 2 2" xfId="6653"/>
    <cellStyle name="输出 2 3 2 2 2 3" xfId="6654"/>
    <cellStyle name="输出 2 3 2 2 2 4 2" xfId="6655"/>
    <cellStyle name="输出 2 3 2 2 2 5" xfId="6656"/>
    <cellStyle name="输出 2 3 2 2 2 7" xfId="6657"/>
    <cellStyle name="输出 2 3 2 2 2 7 2" xfId="6658"/>
    <cellStyle name="输出 2 3 2 2 2 7 3" xfId="6659"/>
    <cellStyle name="输出 2 3 2 2 2 8 2" xfId="6660"/>
    <cellStyle name="输出 2 3 2 2 2 8 2 2" xfId="6661"/>
    <cellStyle name="输出 2 3 2 2 3 2" xfId="6662"/>
    <cellStyle name="输出 2 3 2 2 7" xfId="6663"/>
    <cellStyle name="输出 2 3 2 3" xfId="4901"/>
    <cellStyle name="输出 2 3 2 3 2 2" xfId="6664"/>
    <cellStyle name="输出 2 3 2 3 3" xfId="6665"/>
    <cellStyle name="输出 2 3 2 3 4" xfId="6666"/>
    <cellStyle name="输出 2 3 2 3 6 2" xfId="6667"/>
    <cellStyle name="输出 2 3 2 3 7" xfId="6668"/>
    <cellStyle name="输出 2 3 2 3 7 2 2" xfId="6669"/>
    <cellStyle name="输出 2 3 2 3 7 3" xfId="6670"/>
    <cellStyle name="输出 2 3 2 3 7 3 2" xfId="6671"/>
    <cellStyle name="输出 2 3 2 3 8" xfId="6672"/>
    <cellStyle name="输出 2 3 2 3 8 2" xfId="6673"/>
    <cellStyle name="输出 2 3 2 3 8 2 2" xfId="6674"/>
    <cellStyle name="输出 2 3 2 6 2" xfId="6675"/>
    <cellStyle name="输出 2 3 3" xfId="1662"/>
    <cellStyle name="输出 2 3 3 2" xfId="4903"/>
    <cellStyle name="输出 2 3 3 2 6" xfId="6676"/>
    <cellStyle name="输出 2 3 3 2 7 2 2" xfId="6677"/>
    <cellStyle name="输出 2 3 3 2 7 2 2 2" xfId="6678"/>
    <cellStyle name="输出 2 3 3 5" xfId="6679"/>
    <cellStyle name="输出 2 3 3 6 2" xfId="6680"/>
    <cellStyle name="输出 2 3 4" xfId="2781"/>
    <cellStyle name="输出 2 3 4 2 2" xfId="6681"/>
    <cellStyle name="输出 2 3 4 7 3 2" xfId="6682"/>
    <cellStyle name="输出 2 3 4 8 2" xfId="6683"/>
    <cellStyle name="输出 2 3 4 8 2 2" xfId="6684"/>
    <cellStyle name="输出 2 3 5" xfId="4900"/>
    <cellStyle name="输出 2 3 5 2" xfId="6685"/>
    <cellStyle name="输出 2 3 5 7 3" xfId="6686"/>
    <cellStyle name="输出 2 3 5 8 2" xfId="6687"/>
    <cellStyle name="输出 2 3 5 9" xfId="6688"/>
    <cellStyle name="输出 2 3 6" xfId="6689"/>
    <cellStyle name="输出 2 3 6 2" xfId="6690"/>
    <cellStyle name="输出 2 3 8 2" xfId="6691"/>
    <cellStyle name="输出 2 3 9 2" xfId="6692"/>
    <cellStyle name="输出 2 4" xfId="2337"/>
    <cellStyle name="输出 2 4 2" xfId="1666"/>
    <cellStyle name="输出 2 4 2 2" xfId="4905"/>
    <cellStyle name="输出 2 4 2 2 2 2" xfId="6693"/>
    <cellStyle name="输出 2 4 2 2 3" xfId="6694"/>
    <cellStyle name="输出 2 4 2 2 3 2" xfId="6695"/>
    <cellStyle name="输出 2 4 2 2 4" xfId="6696"/>
    <cellStyle name="输出 2 4 2 2 5" xfId="6697"/>
    <cellStyle name="输出 2 4 2 2 5 2" xfId="6698"/>
    <cellStyle name="输出 2 4 2 2 7 2 2" xfId="6699"/>
    <cellStyle name="输出 2 4 2 2 7 3" xfId="6700"/>
    <cellStyle name="输出 2 4 2 3 2" xfId="6701"/>
    <cellStyle name="输出 2 4 2 5" xfId="6702"/>
    <cellStyle name="输出 2 4 2 5 2" xfId="6703"/>
    <cellStyle name="输出 2 4 2 6 2" xfId="6704"/>
    <cellStyle name="输出 2 4 3" xfId="4904"/>
    <cellStyle name="输出 2 4 3 3" xfId="6705"/>
    <cellStyle name="输出 2 4 3 6 2" xfId="6706"/>
    <cellStyle name="输出 2 4 3 7" xfId="6707"/>
    <cellStyle name="输出 2 4 3 7 2 2 2" xfId="6708"/>
    <cellStyle name="输出 2 4 3 8 2" xfId="6709"/>
    <cellStyle name="输出 2 4 3 8 2 2" xfId="6710"/>
    <cellStyle name="输出 2 4 3 9 2" xfId="6711"/>
    <cellStyle name="输出 2 4 4 2" xfId="6712"/>
    <cellStyle name="输出 2 5" xfId="1862"/>
    <cellStyle name="输出 2 5 2" xfId="4906"/>
    <cellStyle name="输出 2 5 2 3 2" xfId="6713"/>
    <cellStyle name="输出 2 5 2 4 2" xfId="6714"/>
    <cellStyle name="输出 2 5 2 7" xfId="6715"/>
    <cellStyle name="输出 2 5 2 7 2 2" xfId="6716"/>
    <cellStyle name="输出 2 5 2 7 2 2 2" xfId="6717"/>
    <cellStyle name="输出 2 5 2 7 3" xfId="6718"/>
    <cellStyle name="输出 2 5 2 7 3 2" xfId="6719"/>
    <cellStyle name="输出 2 5 3 2" xfId="6720"/>
    <cellStyle name="输出 2 5 4 2" xfId="6721"/>
    <cellStyle name="输出 2 5 5" xfId="6722"/>
    <cellStyle name="输出 2 6" xfId="2777"/>
    <cellStyle name="输出 2 6 4" xfId="6723"/>
    <cellStyle name="输出 2 6 5 2" xfId="6724"/>
    <cellStyle name="输出 2 6 6 2" xfId="6725"/>
    <cellStyle name="输出 2 6 7 2" xfId="6726"/>
    <cellStyle name="输出 2 6 7 2 2 2" xfId="6727"/>
    <cellStyle name="输出 2 7" xfId="4898"/>
    <cellStyle name="输出 2 7 2" xfId="6728"/>
    <cellStyle name="输出 2 7 3" xfId="6729"/>
    <cellStyle name="输出 2 7 3 2" xfId="6730"/>
    <cellStyle name="输出 2 7 4 2" xfId="6731"/>
    <cellStyle name="输出 2 7 6 2" xfId="6732"/>
    <cellStyle name="输出 2 7 7 2 2 2" xfId="6733"/>
    <cellStyle name="输出 2 7 7 3" xfId="6734"/>
    <cellStyle name="输出 2 7 7 3 2" xfId="6735"/>
    <cellStyle name="输出 2 7 8 2" xfId="6736"/>
    <cellStyle name="输出 2 7 8 2 2" xfId="6737"/>
    <cellStyle name="输出 2 7 9 2" xfId="6738"/>
    <cellStyle name="输出 2 9" xfId="6739"/>
    <cellStyle name="输出 2 9 2" xfId="6740"/>
    <cellStyle name="输出 3" xfId="2338"/>
    <cellStyle name="输出 3 2" xfId="2339"/>
    <cellStyle name="输出 3 2 2" xfId="2081"/>
    <cellStyle name="输出 3 2 2 2" xfId="2340"/>
    <cellStyle name="输出 3 2 2 2 2" xfId="4909"/>
    <cellStyle name="输出 3 2 2 2 2 3" xfId="6741"/>
    <cellStyle name="输出 3 2 2 2 2 4" xfId="6742"/>
    <cellStyle name="输出 3 2 2 2 2 4 2" xfId="6743"/>
    <cellStyle name="输出 3 2 2 2 2 7" xfId="6744"/>
    <cellStyle name="输出 3 2 2 2 2 7 2 2" xfId="6745"/>
    <cellStyle name="输出 3 2 2 2 2 7 3" xfId="6746"/>
    <cellStyle name="输出 3 2 2 2 2 8 2" xfId="6747"/>
    <cellStyle name="输出 3 2 2 2 2 9" xfId="6748"/>
    <cellStyle name="输出 3 2 2 2 2 9 2" xfId="6749"/>
    <cellStyle name="输出 3 2 2 2 3" xfId="6750"/>
    <cellStyle name="输出 3 2 2 2 3 2" xfId="6751"/>
    <cellStyle name="输出 3 2 2 2 5 2" xfId="6752"/>
    <cellStyle name="输出 3 2 2 3" xfId="4908"/>
    <cellStyle name="输出 3 2 2 3 2 2" xfId="6753"/>
    <cellStyle name="输出 3 2 2 3 4 2" xfId="6754"/>
    <cellStyle name="输出 3 2 2 3 5 2" xfId="6755"/>
    <cellStyle name="输出 3 2 2 3 7" xfId="6756"/>
    <cellStyle name="输出 3 2 2 3 7 2" xfId="6757"/>
    <cellStyle name="输出 3 2 2 3 8" xfId="6758"/>
    <cellStyle name="输出 3 2 2 6" xfId="6759"/>
    <cellStyle name="输出 3 2 3" xfId="2341"/>
    <cellStyle name="输出 3 2 3 2" xfId="4910"/>
    <cellStyle name="输出 3 2 3 2 3" xfId="6760"/>
    <cellStyle name="输出 3 2 3 2 4 2" xfId="6761"/>
    <cellStyle name="输出 3 2 3 2 5" xfId="6762"/>
    <cellStyle name="输出 3 2 3 2 7" xfId="6763"/>
    <cellStyle name="输出 3 2 3 2 7 2 2 2" xfId="6764"/>
    <cellStyle name="输出 3 2 3 2 8 2" xfId="6765"/>
    <cellStyle name="输出 3 2 3 3 2" xfId="6766"/>
    <cellStyle name="输出 3 2 3 5" xfId="6767"/>
    <cellStyle name="输出 3 2 3 6" xfId="6768"/>
    <cellStyle name="输出 3 2 4" xfId="4907"/>
    <cellStyle name="输出 3 2 4 2 2" xfId="6769"/>
    <cellStyle name="输出 3 2 4 3" xfId="6770"/>
    <cellStyle name="输出 3 2 4 3 2" xfId="6771"/>
    <cellStyle name="输出 3 2 4 4 2" xfId="6772"/>
    <cellStyle name="输出 3 2 4 7 3 2" xfId="6773"/>
    <cellStyle name="输出 3 2 4 8 2" xfId="6774"/>
    <cellStyle name="输出 3 2 5" xfId="6775"/>
    <cellStyle name="输出 3 2 7" xfId="6776"/>
    <cellStyle name="输出 3 3" xfId="2342"/>
    <cellStyle name="输出 3 3 2" xfId="2343"/>
    <cellStyle name="输出 3 3 2 2" xfId="4912"/>
    <cellStyle name="输出 3 3 2 2 2" xfId="6777"/>
    <cellStyle name="输出 3 3 2 2 2 2" xfId="6778"/>
    <cellStyle name="输出 3 3 2 2 3" xfId="6779"/>
    <cellStyle name="输出 3 3 2 2 3 2" xfId="6780"/>
    <cellStyle name="输出 3 3 2 2 4" xfId="6781"/>
    <cellStyle name="输出 3 3 2 2 5" xfId="6782"/>
    <cellStyle name="输出 3 3 2 2 5 2" xfId="6783"/>
    <cellStyle name="输出 3 3 2 2 7 2 2 2" xfId="6784"/>
    <cellStyle name="输出 3 3 2 2 8" xfId="6785"/>
    <cellStyle name="输出 3 3 2 2 8 2" xfId="6786"/>
    <cellStyle name="输出 3 3 2 3" xfId="6787"/>
    <cellStyle name="输出 3 3 2 3 2" xfId="6788"/>
    <cellStyle name="输出 3 3 2 6" xfId="6789"/>
    <cellStyle name="输出 3 3 2 6 2" xfId="6790"/>
    <cellStyle name="输出 3 3 2 7" xfId="6791"/>
    <cellStyle name="输出 3 3 3" xfId="4911"/>
    <cellStyle name="输出 3 3 3 3" xfId="6792"/>
    <cellStyle name="输出 3 3 3 5 2" xfId="6793"/>
    <cellStyle name="输出 3 3 3 6" xfId="6794"/>
    <cellStyle name="输出 3 3 3 6 2" xfId="6795"/>
    <cellStyle name="输出 3 3 3 7" xfId="6796"/>
    <cellStyle name="输出 3 3 3 7 2" xfId="6797"/>
    <cellStyle name="输出 3 3 3 7 2 2" xfId="6798"/>
    <cellStyle name="输出 3 3 3 9" xfId="6799"/>
    <cellStyle name="输出 3 3 5" xfId="6800"/>
    <cellStyle name="输出 3 3 5 2" xfId="6801"/>
    <cellStyle name="输出 3 3 6" xfId="6802"/>
    <cellStyle name="输出 3 3 7" xfId="6803"/>
    <cellStyle name="输出 3 4" xfId="2344"/>
    <cellStyle name="输出 3 4 2" xfId="4913"/>
    <cellStyle name="输出 3 4 2 2 2" xfId="6804"/>
    <cellStyle name="输出 3 4 2 7 2" xfId="6805"/>
    <cellStyle name="输出 3 4 2 7 3" xfId="6806"/>
    <cellStyle name="输出 3 4 2 7 3 2" xfId="6807"/>
    <cellStyle name="输出 3 4 3 2" xfId="6808"/>
    <cellStyle name="输出 3 4 5" xfId="6809"/>
    <cellStyle name="输出 3 4 7" xfId="6810"/>
    <cellStyle name="输出 3 5" xfId="2782"/>
    <cellStyle name="输出 3 5 5" xfId="6811"/>
    <cellStyle name="输出 3 5 6" xfId="6812"/>
    <cellStyle name="输出 3 5 7" xfId="6813"/>
    <cellStyle name="输出 3 5 7 3 2" xfId="6814"/>
    <cellStyle name="输出 3 6 2" xfId="6815"/>
    <cellStyle name="输出 3 7" xfId="6816"/>
    <cellStyle name="输出 3 8 2" xfId="6817"/>
    <cellStyle name="输出 3 9" xfId="6818"/>
    <cellStyle name="输出 4" xfId="1309"/>
    <cellStyle name="输出 4 2" xfId="1691"/>
    <cellStyle name="输出 4 2 2" xfId="1695"/>
    <cellStyle name="输出 4 2 2 2" xfId="4916"/>
    <cellStyle name="输出 4 2 2 2 4 2" xfId="6819"/>
    <cellStyle name="输出 4 2 2 2 6 2" xfId="6820"/>
    <cellStyle name="输出 4 2 2 2 7" xfId="6821"/>
    <cellStyle name="输出 4 2 2 2 7 2" xfId="6822"/>
    <cellStyle name="输出 4 2 2 2 7 3" xfId="6823"/>
    <cellStyle name="输出 4 2 2 2 9" xfId="6824"/>
    <cellStyle name="输出 4 2 2 3" xfId="6825"/>
    <cellStyle name="输出 4 2 2 4" xfId="6826"/>
    <cellStyle name="输出 4 2 2 5 2" xfId="6827"/>
    <cellStyle name="输出 4 2 2 7" xfId="6828"/>
    <cellStyle name="输出 4 2 3" xfId="4915"/>
    <cellStyle name="输出 4 2 3 2 2" xfId="6829"/>
    <cellStyle name="输出 4 2 3 3" xfId="6830"/>
    <cellStyle name="输出 4 2 3 4" xfId="6831"/>
    <cellStyle name="输出 4 2 3 4 2" xfId="6832"/>
    <cellStyle name="输出 4 2 3 5" xfId="6833"/>
    <cellStyle name="输出 4 2 3 5 2" xfId="6834"/>
    <cellStyle name="输出 4 2 3 6 2" xfId="6835"/>
    <cellStyle name="输出 4 2 3 7 2" xfId="6836"/>
    <cellStyle name="输出 4 2 3 7 2 2" xfId="6837"/>
    <cellStyle name="输出 4 2 3 7 2 2 2" xfId="6838"/>
    <cellStyle name="输出 4 2 3 7 3" xfId="6839"/>
    <cellStyle name="输出 4 2 3 7 3 2" xfId="6840"/>
    <cellStyle name="输出 4 2 3 8 2" xfId="6841"/>
    <cellStyle name="输出 4 2 3 9" xfId="6842"/>
    <cellStyle name="输出 4 2 5 2" xfId="6843"/>
    <cellStyle name="输出 4 2 6 2" xfId="6844"/>
    <cellStyle name="输出 4 3" xfId="1729"/>
    <cellStyle name="输出 4 3 2" xfId="4917"/>
    <cellStyle name="输出 4 3 2 3" xfId="6845"/>
    <cellStyle name="输出 4 3 2 4" xfId="6846"/>
    <cellStyle name="输出 4 3 2 5 2" xfId="6847"/>
    <cellStyle name="输出 4 3 2 6" xfId="6848"/>
    <cellStyle name="输出 4 3 2 7 2 2" xfId="6849"/>
    <cellStyle name="输出 4 3 2 7 3 2" xfId="6850"/>
    <cellStyle name="输出 4 3 2 8" xfId="6851"/>
    <cellStyle name="输出 4 3 2 8 2 2" xfId="6852"/>
    <cellStyle name="输出 4 3 2 9" xfId="6853"/>
    <cellStyle name="输出 4 3 2 9 2" xfId="6854"/>
    <cellStyle name="输出 4 3 5" xfId="6855"/>
    <cellStyle name="输出 4 3 6" xfId="6856"/>
    <cellStyle name="输出 4 3 6 2" xfId="6857"/>
    <cellStyle name="输出 4 4" xfId="4914"/>
    <cellStyle name="输出 4 4 6" xfId="6858"/>
    <cellStyle name="输出 4 4 7 2 2" xfId="6859"/>
    <cellStyle name="输出 4 4 8 2 2" xfId="6860"/>
    <cellStyle name="输出 4 4 9 2" xfId="6861"/>
    <cellStyle name="输出 4 5" xfId="6862"/>
    <cellStyle name="输出 5" xfId="2207"/>
    <cellStyle name="输出 5 2" xfId="2345"/>
    <cellStyle name="输出 5 2 2" xfId="2346"/>
    <cellStyle name="输出 5 2 2 2" xfId="4920"/>
    <cellStyle name="输出 5 2 2 2 2 2" xfId="6863"/>
    <cellStyle name="输出 5 2 2 2 3" xfId="6864"/>
    <cellStyle name="输出 5 2 2 2 4" xfId="6865"/>
    <cellStyle name="输出 5 2 2 2 6" xfId="6866"/>
    <cellStyle name="输出 5 2 2 2 6 2" xfId="6867"/>
    <cellStyle name="输出 5 2 2 2 7 2 2" xfId="6868"/>
    <cellStyle name="输出 5 2 2 2 7 3 2" xfId="6869"/>
    <cellStyle name="输出 5 2 2 2 8 2" xfId="6870"/>
    <cellStyle name="输出 5 2 2 2 9 2" xfId="6871"/>
    <cellStyle name="输出 5 2 2 4" xfId="6872"/>
    <cellStyle name="输出 5 2 2 4 2" xfId="6873"/>
    <cellStyle name="输出 5 2 2 5 2" xfId="6874"/>
    <cellStyle name="输出 5 2 2 6" xfId="6875"/>
    <cellStyle name="输出 5 2 2 6 2" xfId="6876"/>
    <cellStyle name="输出 5 2 2 7" xfId="6877"/>
    <cellStyle name="输出 5 2 3" xfId="4919"/>
    <cellStyle name="输出 5 2 3 2" xfId="6878"/>
    <cellStyle name="输出 5 2 3 4" xfId="6879"/>
    <cellStyle name="输出 5 2 3 4 2" xfId="6880"/>
    <cellStyle name="输出 5 2 3 6 2" xfId="6881"/>
    <cellStyle name="输出 5 2 3 7 2 2 2" xfId="6882"/>
    <cellStyle name="输出 5 2 3 8" xfId="6883"/>
    <cellStyle name="输出 5 2 3 9" xfId="6884"/>
    <cellStyle name="输出 5 2 5" xfId="6885"/>
    <cellStyle name="输出 5 2 5 2" xfId="6886"/>
    <cellStyle name="输出 5 2 7" xfId="6887"/>
    <cellStyle name="输出 5 2 8" xfId="6888"/>
    <cellStyle name="输出 5 3" xfId="2347"/>
    <cellStyle name="输出 5 3 2" xfId="4921"/>
    <cellStyle name="输出 5 3 2 2 2" xfId="6889"/>
    <cellStyle name="输出 5 3 2 3" xfId="6890"/>
    <cellStyle name="输出 5 3 2 4 2" xfId="6891"/>
    <cellStyle name="输出 5 3 2 6" xfId="6892"/>
    <cellStyle name="输出 5 3 2 7 2 2 2" xfId="6893"/>
    <cellStyle name="输出 5 3 2 7 3" xfId="6894"/>
    <cellStyle name="输出 5 3 2 8" xfId="6895"/>
    <cellStyle name="输出 5 3 2 9" xfId="6896"/>
    <cellStyle name="输出 5 3 5" xfId="6897"/>
    <cellStyle name="输出 5 3 6 2" xfId="6898"/>
    <cellStyle name="输出 5 3 7" xfId="6899"/>
    <cellStyle name="输出 5 4" xfId="4918"/>
    <cellStyle name="输出 5 4 4" xfId="6900"/>
    <cellStyle name="输出 5 4 5" xfId="6901"/>
    <cellStyle name="输出 5 4 6 2" xfId="6902"/>
    <cellStyle name="输出 5 4 8" xfId="6903"/>
    <cellStyle name="输出 5 4 8 2" xfId="6904"/>
    <cellStyle name="输出 5 4 9 2" xfId="6905"/>
    <cellStyle name="输出 5 5" xfId="6906"/>
    <cellStyle name="输出 5 7" xfId="6907"/>
    <cellStyle name="输出 5 9" xfId="6908"/>
    <cellStyle name="输出 6" xfId="1417"/>
    <cellStyle name="输出 6 2" xfId="2262"/>
    <cellStyle name="输出 6 2 2" xfId="4923"/>
    <cellStyle name="输出 6 2 2 2 2" xfId="6909"/>
    <cellStyle name="输出 6 2 2 3" xfId="6910"/>
    <cellStyle name="输出 6 2 2 8" xfId="6911"/>
    <cellStyle name="输出 6 2 2 8 2 2" xfId="6912"/>
    <cellStyle name="输出 6 3" xfId="4922"/>
    <cellStyle name="输出 6 3 4" xfId="6913"/>
    <cellStyle name="输出 6 3 5" xfId="6914"/>
    <cellStyle name="输出 6 3 7 2 2" xfId="6915"/>
    <cellStyle name="输出 6 3 7 3 2" xfId="6916"/>
    <cellStyle name="输出 6 4 2" xfId="6917"/>
    <cellStyle name="输出 6 5" xfId="6918"/>
    <cellStyle name="输出 6 7" xfId="6919"/>
    <cellStyle name="输出 6 8" xfId="6920"/>
    <cellStyle name="输出 7" xfId="2160"/>
    <cellStyle name="输出 7 2" xfId="4924"/>
    <cellStyle name="输出 7 2 2" xfId="6921"/>
    <cellStyle name="输出 7 2 5 2" xfId="6922"/>
    <cellStyle name="输出 7 2 7 2 2" xfId="6923"/>
    <cellStyle name="输出 7 2 7 2 2 2" xfId="6924"/>
    <cellStyle name="输出 7 2 7 3" xfId="6925"/>
    <cellStyle name="输出 7 2 8" xfId="6926"/>
    <cellStyle name="输出 7 2 8 2" xfId="6927"/>
    <cellStyle name="输出 7 2 8 2 2" xfId="6928"/>
    <cellStyle name="输出 7 2 9 2" xfId="6929"/>
    <cellStyle name="输出 7 3" xfId="6930"/>
    <cellStyle name="输出 7 6" xfId="6931"/>
    <cellStyle name="输出 7 6 2" xfId="6932"/>
    <cellStyle name="输出 7 7" xfId="6933"/>
    <cellStyle name="输出 8" xfId="2776"/>
    <cellStyle name="输出 8 2" xfId="6934"/>
    <cellStyle name="输出 8 3 2" xfId="6935"/>
    <cellStyle name="输出 8 5 2" xfId="6936"/>
    <cellStyle name="输出 8 6" xfId="6937"/>
    <cellStyle name="输出 8 6 2" xfId="6938"/>
    <cellStyle name="输出 8 7" xfId="6939"/>
    <cellStyle name="输出 8 7 3" xfId="6940"/>
    <cellStyle name="输出 8 9" xfId="6941"/>
    <cellStyle name="输出 9" xfId="4897"/>
    <cellStyle name="输出 9 2 2" xfId="6942"/>
    <cellStyle name="输出 9 3 2" xfId="6943"/>
    <cellStyle name="输出 9 5" xfId="6944"/>
    <cellStyle name="输出 9 6" xfId="6945"/>
    <cellStyle name="输出 9 7" xfId="6946"/>
    <cellStyle name="输出 9 7 2" xfId="6947"/>
    <cellStyle name="输出 9 7 2 2 2" xfId="6948"/>
    <cellStyle name="输出 9 7 3" xfId="6949"/>
    <cellStyle name="输出 9 8 2" xfId="6950"/>
    <cellStyle name="输出 9 8 2 2" xfId="6951"/>
    <cellStyle name="输出 9 9 2" xfId="6952"/>
    <cellStyle name="输入" xfId="2214"/>
    <cellStyle name="输入 2" xfId="1683"/>
    <cellStyle name="输入 2 10 2" xfId="6953"/>
    <cellStyle name="输入 2 2" xfId="2216"/>
    <cellStyle name="输入 2 2 2" xfId="2348"/>
    <cellStyle name="输入 2 2 2 2" xfId="2349"/>
    <cellStyle name="输入 2 2 2 2 2" xfId="4925"/>
    <cellStyle name="输入 2 2 2 2 2 2" xfId="6954"/>
    <cellStyle name="输入 2 2 2 2 2 3 2" xfId="6955"/>
    <cellStyle name="输入 2 2 2 2 2 5" xfId="6956"/>
    <cellStyle name="输入 2 2 2 2 2 6" xfId="6957"/>
    <cellStyle name="输入 2 2 2 2 2 7 2 2 2" xfId="6958"/>
    <cellStyle name="输入 2 2 2 2 2 7 3" xfId="6959"/>
    <cellStyle name="输入 2 2 2 2 3 2" xfId="6960"/>
    <cellStyle name="输入 2 2 2 2 4 2" xfId="6961"/>
    <cellStyle name="输入 2 2 2 2 6 2" xfId="6962"/>
    <cellStyle name="输入 2 2 2 3" xfId="2786"/>
    <cellStyle name="输入 2 2 2 3 2" xfId="6963"/>
    <cellStyle name="输入 2 2 2 5" xfId="6964"/>
    <cellStyle name="输入 2 2 2 7 2" xfId="6965"/>
    <cellStyle name="输入 2 2 3" xfId="2350"/>
    <cellStyle name="输入 2 2 3 2" xfId="2787"/>
    <cellStyle name="输入 2 2 3 2 2" xfId="6966"/>
    <cellStyle name="输入 2 2 3 2 2 2" xfId="6967"/>
    <cellStyle name="输入 2 2 3 2 3" xfId="6968"/>
    <cellStyle name="输入 2 2 3 2 4" xfId="6969"/>
    <cellStyle name="输入 2 2 3 2 5" xfId="6970"/>
    <cellStyle name="输入 2 2 3 2 6" xfId="6971"/>
    <cellStyle name="输入 2 2 3 2 7 2 2 2" xfId="6972"/>
    <cellStyle name="输入 2 2 3 2 7 3 2" xfId="6973"/>
    <cellStyle name="输入 2 2 3 3" xfId="6974"/>
    <cellStyle name="输入 2 2 3 3 2" xfId="6975"/>
    <cellStyle name="输入 2 2 3 5 2" xfId="6976"/>
    <cellStyle name="输入 2 2 3 7 2" xfId="6977"/>
    <cellStyle name="输入 2 2 4" xfId="2785"/>
    <cellStyle name="输入 2 2 4 2 2" xfId="6978"/>
    <cellStyle name="输入 2 2 4 3" xfId="6979"/>
    <cellStyle name="输入 2 2 8 2" xfId="6980"/>
    <cellStyle name="输入 2 2 9" xfId="6981"/>
    <cellStyle name="输入 2 3" xfId="2351"/>
    <cellStyle name="输入 2 3 2" xfId="2352"/>
    <cellStyle name="输入 2 3 2 2" xfId="4926"/>
    <cellStyle name="输入 2 3 2 2 2 2" xfId="6982"/>
    <cellStyle name="输入 2 3 2 2 4" xfId="6983"/>
    <cellStyle name="输入 2 3 2 3" xfId="6984"/>
    <cellStyle name="输入 2 3 2 3 2" xfId="6985"/>
    <cellStyle name="输入 2 3 2 6" xfId="6986"/>
    <cellStyle name="输入 2 3 2 6 2" xfId="6987"/>
    <cellStyle name="输入 2 3 2 7" xfId="6988"/>
    <cellStyle name="输入 2 3 3" xfId="2788"/>
    <cellStyle name="输入 2 3 3 2" xfId="6989"/>
    <cellStyle name="输入 2 3 3 2 2" xfId="6990"/>
    <cellStyle name="输入 2 3 3 3" xfId="6991"/>
    <cellStyle name="输入 2 3 3 4" xfId="6992"/>
    <cellStyle name="输入 2 3 3 4 2" xfId="6993"/>
    <cellStyle name="输入 2 3 3 6 2" xfId="6994"/>
    <cellStyle name="输入 2 3 3 7" xfId="6995"/>
    <cellStyle name="输入 2 3 3 7 2" xfId="6996"/>
    <cellStyle name="输入 2 3 3 7 3" xfId="6997"/>
    <cellStyle name="输入 2 3 3 7 3 2" xfId="6998"/>
    <cellStyle name="输入 2 3 7 2" xfId="6999"/>
    <cellStyle name="输入 2 3 8" xfId="7000"/>
    <cellStyle name="输入 2 4" xfId="2353"/>
    <cellStyle name="输入 2 4 2" xfId="4927"/>
    <cellStyle name="输入 2 4 2 4" xfId="7001"/>
    <cellStyle name="输入 2 4 2 5" xfId="7002"/>
    <cellStyle name="输入 2 4 2 7 2" xfId="7003"/>
    <cellStyle name="输入 2 4 2 8" xfId="7004"/>
    <cellStyle name="输入 2 4 4" xfId="7005"/>
    <cellStyle name="输入 2 4 4 2" xfId="7006"/>
    <cellStyle name="输入 2 4 6" xfId="7007"/>
    <cellStyle name="输入 2 4 6 2" xfId="7008"/>
    <cellStyle name="输入 2 4 7 2" xfId="7009"/>
    <cellStyle name="输入 2 5" xfId="2784"/>
    <cellStyle name="输入 2 5 2 2" xfId="7010"/>
    <cellStyle name="输入 2 5 4 2" xfId="7011"/>
    <cellStyle name="输入 2 5 6" xfId="7012"/>
    <cellStyle name="输入 2 5 6 2" xfId="7013"/>
    <cellStyle name="输入 2 5 7" xfId="7014"/>
    <cellStyle name="输入 2 5 7 2 2 2" xfId="7015"/>
    <cellStyle name="输入 2 5 7 3 2" xfId="7016"/>
    <cellStyle name="输入 2 5 8" xfId="7017"/>
    <cellStyle name="输入 2 5 8 2" xfId="7018"/>
    <cellStyle name="输入 2 7" xfId="7019"/>
    <cellStyle name="输入 2 8 2" xfId="7020"/>
    <cellStyle name="输入 2 9" xfId="7021"/>
    <cellStyle name="输入 3" xfId="534"/>
    <cellStyle name="输入 3 10" xfId="7022"/>
    <cellStyle name="输入 3 2" xfId="2354"/>
    <cellStyle name="输入 3 2 2" xfId="2355"/>
    <cellStyle name="输入 3 2 2 2" xfId="2356"/>
    <cellStyle name="输入 3 2 2 2 2" xfId="4930"/>
    <cellStyle name="输入 3 2 2 2 2 4" xfId="7023"/>
    <cellStyle name="输入 3 2 2 2 2 4 2" xfId="7024"/>
    <cellStyle name="输入 3 2 2 2 2 5 2" xfId="7025"/>
    <cellStyle name="输入 3 2 2 2 2 7" xfId="7026"/>
    <cellStyle name="输入 3 2 2 2 2 7 2" xfId="7027"/>
    <cellStyle name="输入 3 2 2 2 2 8 2" xfId="7028"/>
    <cellStyle name="输入 3 2 2 2 3 2" xfId="7029"/>
    <cellStyle name="输入 3 2 2 2 4" xfId="7030"/>
    <cellStyle name="输入 3 2 2 2 5" xfId="7031"/>
    <cellStyle name="输入 3 2 2 2 6" xfId="7032"/>
    <cellStyle name="输入 3 2 2 2 6 2" xfId="7033"/>
    <cellStyle name="输入 3 2 2 3" xfId="4929"/>
    <cellStyle name="输入 3 2 2 3 3" xfId="7034"/>
    <cellStyle name="输入 3 2 2 3 4 2" xfId="7035"/>
    <cellStyle name="输入 3 2 2 3 5" xfId="7036"/>
    <cellStyle name="输入 3 2 2 3 5 2" xfId="7037"/>
    <cellStyle name="输入 3 2 2 3 6" xfId="7038"/>
    <cellStyle name="输入 3 2 2 3 6 2" xfId="7039"/>
    <cellStyle name="输入 3 2 2 3 7" xfId="7040"/>
    <cellStyle name="输入 3 2 2 3 7 2 2" xfId="7041"/>
    <cellStyle name="输入 3 2 2 3 7 3" xfId="7042"/>
    <cellStyle name="输入 3 2 2 3 8" xfId="7043"/>
    <cellStyle name="输入 3 2 2 3 8 2" xfId="7044"/>
    <cellStyle name="输入 3 2 2 4 2" xfId="7045"/>
    <cellStyle name="输入 3 2 2 5" xfId="7046"/>
    <cellStyle name="输入 3 2 3" xfId="2357"/>
    <cellStyle name="输入 3 2 3 2" xfId="4931"/>
    <cellStyle name="输入 3 2 3 2 3" xfId="7047"/>
    <cellStyle name="输入 3 2 3 2 3 2" xfId="7048"/>
    <cellStyle name="输入 3 2 3 2 7 3" xfId="7049"/>
    <cellStyle name="输入 3 2 3 2 8 2" xfId="7050"/>
    <cellStyle name="输入 3 2 3 3" xfId="7051"/>
    <cellStyle name="输入 3 2 3 5" xfId="7052"/>
    <cellStyle name="输入 3 2 3 5 2" xfId="7053"/>
    <cellStyle name="输入 3 2 3 6" xfId="7054"/>
    <cellStyle name="输入 3 2 3 7" xfId="7055"/>
    <cellStyle name="输入 3 2 4" xfId="4928"/>
    <cellStyle name="输入 3 2 4 2" xfId="7056"/>
    <cellStyle name="输入 3 2 4 3 2" xfId="7057"/>
    <cellStyle name="输入 3 2 4 4 2" xfId="7058"/>
    <cellStyle name="输入 3 2 4 5 2" xfId="7059"/>
    <cellStyle name="输入 3 2 4 7 2 2 2" xfId="7060"/>
    <cellStyle name="输入 3 2 4 7 3 2" xfId="7061"/>
    <cellStyle name="输入 3 2 4 8 2" xfId="7062"/>
    <cellStyle name="输入 3 2 5" xfId="7063"/>
    <cellStyle name="输入 3 2 5 2" xfId="7064"/>
    <cellStyle name="输入 3 2 6 2" xfId="7065"/>
    <cellStyle name="输入 3 2 7 2" xfId="7066"/>
    <cellStyle name="输入 3 3" xfId="2188"/>
    <cellStyle name="输入 3 3 2" xfId="2358"/>
    <cellStyle name="输入 3 3 2 2" xfId="4933"/>
    <cellStyle name="输入 3 3 2 2 2 2" xfId="7067"/>
    <cellStyle name="输入 3 3 2 2 3 2" xfId="7068"/>
    <cellStyle name="输入 3 3 2 2 4" xfId="7069"/>
    <cellStyle name="输入 3 3 2 2 5 2" xfId="7070"/>
    <cellStyle name="输入 3 3 2 2 6 2" xfId="7071"/>
    <cellStyle name="输入 3 3 2 2 8" xfId="7072"/>
    <cellStyle name="输入 3 3 2 2 8 2" xfId="7073"/>
    <cellStyle name="输入 3 3 2 4 2" xfId="7074"/>
    <cellStyle name="输入 3 3 2 5" xfId="7075"/>
    <cellStyle name="输入 3 3 2 5 2" xfId="7076"/>
    <cellStyle name="输入 3 3 2 6 2" xfId="7077"/>
    <cellStyle name="输入 3 3 2 7 2" xfId="7078"/>
    <cellStyle name="输入 3 3 3" xfId="4932"/>
    <cellStyle name="输入 3 3 3 2" xfId="7079"/>
    <cellStyle name="输入 3 3 3 3" xfId="7080"/>
    <cellStyle name="输入 3 3 3 3 2" xfId="7081"/>
    <cellStyle name="输入 3 3 3 4 2" xfId="7082"/>
    <cellStyle name="输入 3 3 3 7 2 2" xfId="7083"/>
    <cellStyle name="输入 3 3 3 7 3 2" xfId="7084"/>
    <cellStyle name="输入 3 3 3 8" xfId="7085"/>
    <cellStyle name="输入 3 3 4" xfId="7086"/>
    <cellStyle name="输入 3 3 4 2" xfId="7087"/>
    <cellStyle name="输入 3 3 5" xfId="7088"/>
    <cellStyle name="输入 3 3 5 2" xfId="7089"/>
    <cellStyle name="输入 3 3 6" xfId="7090"/>
    <cellStyle name="输入 3 3 6 2" xfId="7091"/>
    <cellStyle name="输入 3 3 8" xfId="7092"/>
    <cellStyle name="输入 3 3 8 2" xfId="7093"/>
    <cellStyle name="输入 3 4" xfId="2275"/>
    <cellStyle name="输入 3 4 2" xfId="4934"/>
    <cellStyle name="输入 3 4 2 2" xfId="7094"/>
    <cellStyle name="输入 3 4 2 3" xfId="7095"/>
    <cellStyle name="输入 3 4 2 4 2" xfId="7096"/>
    <cellStyle name="输入 3 4 2 7" xfId="7097"/>
    <cellStyle name="输入 3 4 2 7 2" xfId="7098"/>
    <cellStyle name="输入 3 4 2 7 3 2" xfId="7099"/>
    <cellStyle name="输入 3 4 2 8 2" xfId="7100"/>
    <cellStyle name="输入 3 4 3 2" xfId="7101"/>
    <cellStyle name="输入 3 4 4" xfId="7102"/>
    <cellStyle name="输入 3 4 5" xfId="7103"/>
    <cellStyle name="输入 3 4 5 2" xfId="7104"/>
    <cellStyle name="输入 3 4 7" xfId="7105"/>
    <cellStyle name="输入 3 4 7 2" xfId="7106"/>
    <cellStyle name="输入 3 5" xfId="2789"/>
    <cellStyle name="输入 3 5 3" xfId="7107"/>
    <cellStyle name="输入 3 5 3 2" xfId="7108"/>
    <cellStyle name="输入 3 5 5" xfId="7109"/>
    <cellStyle name="输入 3 5 5 2" xfId="7110"/>
    <cellStyle name="输入 3 5 6" xfId="7111"/>
    <cellStyle name="输入 3 5 7 2 2 2" xfId="7112"/>
    <cellStyle name="输入 3 9 2" xfId="7113"/>
    <cellStyle name="输入 4" xfId="537"/>
    <cellStyle name="输入 4 2" xfId="2359"/>
    <cellStyle name="输入 4 2 2" xfId="971"/>
    <cellStyle name="输入 4 2 2 2" xfId="4937"/>
    <cellStyle name="输入 4 2 2 2 2 2" xfId="7114"/>
    <cellStyle name="输入 4 2 2 2 4" xfId="7115"/>
    <cellStyle name="输入 4 2 2 2 5" xfId="7116"/>
    <cellStyle name="输入 4 2 2 2 6 2" xfId="7117"/>
    <cellStyle name="输入 4 2 2 2 7" xfId="7118"/>
    <cellStyle name="输入 4 2 2 2 7 2" xfId="7119"/>
    <cellStyle name="输入 4 2 2 2 7 2 2" xfId="7120"/>
    <cellStyle name="输入 4 2 2 4 2" xfId="7121"/>
    <cellStyle name="输入 4 2 2 5 2" xfId="7122"/>
    <cellStyle name="输入 4 2 3" xfId="4936"/>
    <cellStyle name="输入 4 2 3 3" xfId="7123"/>
    <cellStyle name="输入 4 2 3 3 2" xfId="7124"/>
    <cellStyle name="输入 4 2 3 4" xfId="7125"/>
    <cellStyle name="输入 4 2 3 6" xfId="7126"/>
    <cellStyle name="输入 4 2 3 8 2" xfId="7127"/>
    <cellStyle name="输入 4 3" xfId="2360"/>
    <cellStyle name="输入 4 3 2" xfId="4938"/>
    <cellStyle name="输入 4 3 2 4 2" xfId="7128"/>
    <cellStyle name="输入 4 3 2 7 2 2" xfId="7129"/>
    <cellStyle name="输入 4 3 2 7 3 2" xfId="7130"/>
    <cellStyle name="输入 4 3 3" xfId="7131"/>
    <cellStyle name="输入 4 3 4" xfId="7132"/>
    <cellStyle name="输入 4 3 6" xfId="7133"/>
    <cellStyle name="输入 4 4" xfId="4935"/>
    <cellStyle name="输入 4 4 3" xfId="7134"/>
    <cellStyle name="输入 4 4 3 2" xfId="7135"/>
    <cellStyle name="输入 4 4 5" xfId="7136"/>
    <cellStyle name="输入 4 4 6" xfId="7137"/>
    <cellStyle name="输入 4 4 7" xfId="7138"/>
    <cellStyle name="输入 4 4 7 3" xfId="7139"/>
    <cellStyle name="输入 4 4 8" xfId="7140"/>
    <cellStyle name="输入 4 4 8 2" xfId="7141"/>
    <cellStyle name="输入 4 6" xfId="7142"/>
    <cellStyle name="输入 4 6 2" xfId="7143"/>
    <cellStyle name="输入 4 9 2" xfId="7144"/>
    <cellStyle name="输入 5" xfId="402"/>
    <cellStyle name="输入 5 2" xfId="2361"/>
    <cellStyle name="输入 5 2 2" xfId="1014"/>
    <cellStyle name="输入 5 2 2 2" xfId="4941"/>
    <cellStyle name="输入 5 2 2 2 4" xfId="7145"/>
    <cellStyle name="输入 5 2 2 2 5" xfId="7146"/>
    <cellStyle name="输入 5 2 2 2 7" xfId="7147"/>
    <cellStyle name="输入 5 2 2 2 7 3" xfId="7148"/>
    <cellStyle name="输入 5 2 2 2 7 3 2" xfId="7149"/>
    <cellStyle name="输入 5 2 2 3" xfId="7150"/>
    <cellStyle name="输入 5 2 2 4" xfId="7151"/>
    <cellStyle name="输入 5 2 2 5 2" xfId="7152"/>
    <cellStyle name="输入 5 2 3" xfId="4940"/>
    <cellStyle name="输入 5 2 3 6 2" xfId="7153"/>
    <cellStyle name="输入 5 2 3 7 3" xfId="7154"/>
    <cellStyle name="输入 5 2 3 8" xfId="7155"/>
    <cellStyle name="输入 5 2 5" xfId="7156"/>
    <cellStyle name="输入 5 2 6 2" xfId="7157"/>
    <cellStyle name="输入 5 2 7" xfId="7158"/>
    <cellStyle name="输入 5 2 7 2" xfId="7159"/>
    <cellStyle name="输入 5 3" xfId="2362"/>
    <cellStyle name="输入 5 3 2" xfId="4942"/>
    <cellStyle name="输入 5 3 2 6 2" xfId="7160"/>
    <cellStyle name="输入 5 3 2 7 2 2" xfId="7161"/>
    <cellStyle name="输入 5 3 2 7 3" xfId="7162"/>
    <cellStyle name="输入 5 3 5" xfId="7163"/>
    <cellStyle name="输入 5 3 7" xfId="7164"/>
    <cellStyle name="输入 5 4" xfId="4939"/>
    <cellStyle name="输入 5 4 2" xfId="7165"/>
    <cellStyle name="输入 5 4 3" xfId="7166"/>
    <cellStyle name="输入 5 4 4 2" xfId="7167"/>
    <cellStyle name="输入 5 4 5 2" xfId="7168"/>
    <cellStyle name="输入 5 4 7" xfId="7169"/>
    <cellStyle name="输入 5 4 7 3" xfId="7170"/>
    <cellStyle name="输入 5 4 7 3 2" xfId="7171"/>
    <cellStyle name="输入 5 8 2" xfId="7172"/>
    <cellStyle name="输入 5 9" xfId="7173"/>
    <cellStyle name="输入 5 9 2" xfId="7174"/>
    <cellStyle name="输入 6" xfId="407"/>
    <cellStyle name="输入 6 2" xfId="1006"/>
    <cellStyle name="输入 6 2 2" xfId="4944"/>
    <cellStyle name="输入 6 2 2 2 2" xfId="7175"/>
    <cellStyle name="输入 6 2 2 3" xfId="7176"/>
    <cellStyle name="输入 6 2 2 5" xfId="7177"/>
    <cellStyle name="输入 6 2 2 6" xfId="7178"/>
    <cellStyle name="输入 6 2 2 6 2" xfId="7179"/>
    <cellStyle name="输入 6 2 2 7 2 2" xfId="7180"/>
    <cellStyle name="输入 6 2 2 7 3" xfId="7181"/>
    <cellStyle name="输入 6 2 2 8" xfId="7182"/>
    <cellStyle name="输入 6 2 3" xfId="7183"/>
    <cellStyle name="输入 6 2 6 2" xfId="7184"/>
    <cellStyle name="输入 6 2 7" xfId="7185"/>
    <cellStyle name="输入 6 3" xfId="4943"/>
    <cellStyle name="输入 6 3 5 2" xfId="7186"/>
    <cellStyle name="输入 6 3 6" xfId="7187"/>
    <cellStyle name="输入 6 3 7 3" xfId="7188"/>
    <cellStyle name="输入 6 3 8" xfId="7189"/>
    <cellStyle name="输入 6 4" xfId="7190"/>
    <cellStyle name="输入 7" xfId="411"/>
    <cellStyle name="输入 7 2" xfId="4945"/>
    <cellStyle name="输入 7 4" xfId="7191"/>
    <cellStyle name="输入 7 6" xfId="7192"/>
    <cellStyle name="输入 8" xfId="2783"/>
    <cellStyle name="输入 8 3" xfId="7193"/>
    <cellStyle name="输入 8 3 2" xfId="7194"/>
    <cellStyle name="输入 8 7 2" xfId="7195"/>
    <cellStyle name="输入 8 7 2 2" xfId="7196"/>
    <cellStyle name="输入 8 7 2 2 2" xfId="7197"/>
    <cellStyle name="输入 8 8" xfId="7198"/>
    <cellStyle name="输入 9" xfId="7199"/>
    <cellStyle name="输入 9 2" xfId="7200"/>
    <cellStyle name="数字" xfId="2363"/>
    <cellStyle name="数字 10" xfId="7201"/>
    <cellStyle name="数字 10 2" xfId="7202"/>
    <cellStyle name="数字 10 2 2" xfId="7203"/>
    <cellStyle name="数字 10 3" xfId="7204"/>
    <cellStyle name="数字 11 2" xfId="7205"/>
    <cellStyle name="数字 2" xfId="2364"/>
    <cellStyle name="数字 2 10 2" xfId="7206"/>
    <cellStyle name="数字 2 2" xfId="2365"/>
    <cellStyle name="数字 2 2 10" xfId="7207"/>
    <cellStyle name="数字 2 2 2" xfId="2366"/>
    <cellStyle name="数字 2 2 2 2" xfId="929"/>
    <cellStyle name="数字 2 2 2 2 2 2" xfId="7208"/>
    <cellStyle name="数字 2 2 2 2 2 2 2" xfId="7209"/>
    <cellStyle name="数字 2 2 2 2 2 3 2" xfId="7210"/>
    <cellStyle name="数字 2 2 2 2 3 2" xfId="7211"/>
    <cellStyle name="数字 2 2 2 2 3 2 2" xfId="7212"/>
    <cellStyle name="数字 2 2 2 2 6 2" xfId="7213"/>
    <cellStyle name="数字 2 2 2 2 7" xfId="7214"/>
    <cellStyle name="数字 2 2 2 2 7 2" xfId="7215"/>
    <cellStyle name="数字 2 2 2 2 8" xfId="7216"/>
    <cellStyle name="数字 2 2 2 3 2" xfId="7217"/>
    <cellStyle name="数字 2 2 2 3 2 2" xfId="7218"/>
    <cellStyle name="数字 2 2 2 3 3 2" xfId="7219"/>
    <cellStyle name="数字 2 2 2 4 2 2" xfId="7220"/>
    <cellStyle name="数字 2 2 2 4 3" xfId="7221"/>
    <cellStyle name="数字 2 2 2 5" xfId="7222"/>
    <cellStyle name="数字 2 2 2 5 2" xfId="7223"/>
    <cellStyle name="数字 2 2 2 5 2 2" xfId="7224"/>
    <cellStyle name="数字 2 2 2 8" xfId="7225"/>
    <cellStyle name="数字 2 2 2 8 2" xfId="7226"/>
    <cellStyle name="数字 2 2 3" xfId="2367"/>
    <cellStyle name="数字 2 2 3 2 2" xfId="7227"/>
    <cellStyle name="数字 2 2 3 2 3" xfId="7228"/>
    <cellStyle name="数字 2 2 3 3 2" xfId="7229"/>
    <cellStyle name="数字 2 2 3 4" xfId="7230"/>
    <cellStyle name="数字 2 2 3 4 2" xfId="7231"/>
    <cellStyle name="数字 2 2 3 4 3" xfId="7232"/>
    <cellStyle name="数字 2 2 3 5" xfId="7233"/>
    <cellStyle name="数字 2 2 3 5 2 2" xfId="7234"/>
    <cellStyle name="数字 2 2 3 7" xfId="7235"/>
    <cellStyle name="数字 2 2 4 2 2" xfId="7236"/>
    <cellStyle name="数字 2 2 4 3" xfId="7237"/>
    <cellStyle name="数字 2 2 4 4" xfId="7238"/>
    <cellStyle name="数字 2 3" xfId="2368"/>
    <cellStyle name="数字 2 3 2" xfId="2369"/>
    <cellStyle name="数字 2 3 2 2 2" xfId="7239"/>
    <cellStyle name="数字 2 3 2 3" xfId="7240"/>
    <cellStyle name="数字 2 3 2 3 2 2" xfId="7241"/>
    <cellStyle name="数字 2 3 2 4 3" xfId="7242"/>
    <cellStyle name="数字 2 3 2 5 2" xfId="7243"/>
    <cellStyle name="数字 2 3 2 6" xfId="7244"/>
    <cellStyle name="数字 2 3 2 6 2 2" xfId="7245"/>
    <cellStyle name="数字 2 3 2 6 3" xfId="7246"/>
    <cellStyle name="数字 2 3 3 4" xfId="7247"/>
    <cellStyle name="数字 2 3 4" xfId="7248"/>
    <cellStyle name="数字 2 3 4 3" xfId="7249"/>
    <cellStyle name="数字 2 3 7" xfId="7250"/>
    <cellStyle name="数字 2 4" xfId="642"/>
    <cellStyle name="数字 2 4 2" xfId="7251"/>
    <cellStyle name="数字 2 4 2 3 2" xfId="7252"/>
    <cellStyle name="数字 2 4 2 4" xfId="7253"/>
    <cellStyle name="数字 2 4 3 2" xfId="7254"/>
    <cellStyle name="数字 2 4 4" xfId="7255"/>
    <cellStyle name="数字 2 4 4 2 2" xfId="7256"/>
    <cellStyle name="数字 2 4 5 2" xfId="7257"/>
    <cellStyle name="数字 2 4 5 3" xfId="7258"/>
    <cellStyle name="数字 2 4 6 2" xfId="7259"/>
    <cellStyle name="数字 2 4 6 2 2" xfId="7260"/>
    <cellStyle name="数字 2 4 8" xfId="7261"/>
    <cellStyle name="数字 2 5" xfId="7262"/>
    <cellStyle name="数字 2 5 2" xfId="7263"/>
    <cellStyle name="数字 2 8 2 2" xfId="7264"/>
    <cellStyle name="数字 2 9 2" xfId="7265"/>
    <cellStyle name="数字 2 9 2 2" xfId="7266"/>
    <cellStyle name="数字 3" xfId="2370"/>
    <cellStyle name="数字 3 2" xfId="2371"/>
    <cellStyle name="数字 3 2 2" xfId="2372"/>
    <cellStyle name="数字 3 2 2 2" xfId="7267"/>
    <cellStyle name="数字 3 2 2 2 2" xfId="7268"/>
    <cellStyle name="数字 3 2 2 2 2 2" xfId="7269"/>
    <cellStyle name="数字 3 2 2 2 3 2" xfId="7270"/>
    <cellStyle name="数字 3 2 2 2 4" xfId="7271"/>
    <cellStyle name="数字 3 2 2 3" xfId="7272"/>
    <cellStyle name="数字 3 2 2 4 2" xfId="7273"/>
    <cellStyle name="数字 3 2 2 4 2 2" xfId="7274"/>
    <cellStyle name="数字 3 2 2 5" xfId="7275"/>
    <cellStyle name="数字 3 2 2 5 2" xfId="7276"/>
    <cellStyle name="数字 3 2 2 5 2 2" xfId="7277"/>
    <cellStyle name="数字 3 2 2 6" xfId="7278"/>
    <cellStyle name="数字 3 2 2 7" xfId="7279"/>
    <cellStyle name="数字 3 2 2 7 2" xfId="7280"/>
    <cellStyle name="数字 3 2 3 2" xfId="7281"/>
    <cellStyle name="数字 3 2 3 2 2" xfId="7282"/>
    <cellStyle name="数字 3 2 3 3 2" xfId="7283"/>
    <cellStyle name="数字 3 2 4" xfId="7284"/>
    <cellStyle name="数字 3 2 4 2" xfId="7285"/>
    <cellStyle name="数字 3 2 5 2" xfId="7286"/>
    <cellStyle name="数字 3 2 5 2 2" xfId="7287"/>
    <cellStyle name="数字 3 2 5 3" xfId="7288"/>
    <cellStyle name="数字 3 2 6 2 2" xfId="7289"/>
    <cellStyle name="数字 3 3" xfId="2373"/>
    <cellStyle name="数字 3 3 2 2" xfId="7290"/>
    <cellStyle name="数字 3 3 2 4" xfId="7291"/>
    <cellStyle name="数字 3 3 4 2 2" xfId="7292"/>
    <cellStyle name="数字 3 3 5 2" xfId="7293"/>
    <cellStyle name="数字 3 3 6" xfId="7294"/>
    <cellStyle name="数字 3 3 6 2 2" xfId="7295"/>
    <cellStyle name="数字 3 3 6 3" xfId="7296"/>
    <cellStyle name="数字 3 3 8" xfId="7297"/>
    <cellStyle name="数字 3 4 3 2" xfId="7298"/>
    <cellStyle name="数字 3 5" xfId="7299"/>
    <cellStyle name="数字 3 5 2 2" xfId="7300"/>
    <cellStyle name="数字 3 7 2 2" xfId="7301"/>
    <cellStyle name="数字 3 8 2" xfId="7302"/>
    <cellStyle name="数字 3 8 2 2" xfId="7303"/>
    <cellStyle name="数字 3 8 3" xfId="7304"/>
    <cellStyle name="数字 4" xfId="2374"/>
    <cellStyle name="数字 4 2" xfId="2375"/>
    <cellStyle name="数字 4 2 4 2 2" xfId="7305"/>
    <cellStyle name="数字 4 2 5 2" xfId="7306"/>
    <cellStyle name="数字 4 2 6 2" xfId="7307"/>
    <cellStyle name="数字 4 2 6 2 2" xfId="7308"/>
    <cellStyle name="数字 4 3 2" xfId="7309"/>
    <cellStyle name="数字 4 3 3" xfId="7310"/>
    <cellStyle name="数字 4 3 4" xfId="7311"/>
    <cellStyle name="数字 4 4" xfId="7312"/>
    <cellStyle name="数字 4 4 2 2" xfId="7313"/>
    <cellStyle name="数字 4 5 2" xfId="7314"/>
    <cellStyle name="数字 4 6" xfId="7315"/>
    <cellStyle name="数字 4 6 3" xfId="7316"/>
    <cellStyle name="数字 4 7" xfId="7317"/>
    <cellStyle name="数字 4 7 2 2" xfId="7318"/>
    <cellStyle name="数字 4 8 2" xfId="7319"/>
    <cellStyle name="数字 5" xfId="2376"/>
    <cellStyle name="数字 5 2" xfId="7320"/>
    <cellStyle name="数字 5 2 2" xfId="7321"/>
    <cellStyle name="数字 5 2 3 2" xfId="7322"/>
    <cellStyle name="数字 5 2 4" xfId="7323"/>
    <cellStyle name="数字 5 3" xfId="7324"/>
    <cellStyle name="数字 5 3 2 2" xfId="7325"/>
    <cellStyle name="数字 5 4" xfId="7326"/>
    <cellStyle name="数字 5 6 2" xfId="7327"/>
    <cellStyle name="数字 5 6 2 2" xfId="7328"/>
    <cellStyle name="数字 5 7 2" xfId="7329"/>
    <cellStyle name="数字 6 3" xfId="7330"/>
    <cellStyle name="数字 7" xfId="7331"/>
    <cellStyle name="数字 8 2" xfId="7332"/>
    <cellStyle name="数字 8 2 2" xfId="7333"/>
    <cellStyle name="数字 9 3" xfId="7334"/>
    <cellStyle name="未定义" xfId="2377"/>
    <cellStyle name="未定义 2" xfId="4946"/>
    <cellStyle name="未定义 4" xfId="7335"/>
    <cellStyle name="未定义 4 2" xfId="7336"/>
    <cellStyle name="小数" xfId="2378"/>
    <cellStyle name="小数 10 2 2" xfId="7337"/>
    <cellStyle name="小数 11" xfId="7338"/>
    <cellStyle name="小数 2" xfId="2064"/>
    <cellStyle name="小数 2 10" xfId="7339"/>
    <cellStyle name="小数 2 2" xfId="2066"/>
    <cellStyle name="小数 2 2 10" xfId="7340"/>
    <cellStyle name="小数 2 2 2" xfId="1160"/>
    <cellStyle name="小数 2 2 2 2" xfId="1164"/>
    <cellStyle name="小数 2 2 2 2 2 3 2" xfId="7341"/>
    <cellStyle name="小数 2 2 2 2 2 4" xfId="7342"/>
    <cellStyle name="小数 2 2 2 2 3 2 2" xfId="7343"/>
    <cellStyle name="小数 2 2 2 2 5 3" xfId="7344"/>
    <cellStyle name="小数 2 2 2 2 6" xfId="7345"/>
    <cellStyle name="小数 2 2 2 2 7" xfId="7346"/>
    <cellStyle name="小数 2 2 2 2 7 2" xfId="7347"/>
    <cellStyle name="小数 2 2 2 3" xfId="7348"/>
    <cellStyle name="小数 2 2 2 3 3 2" xfId="7349"/>
    <cellStyle name="小数 2 2 2 3 4" xfId="7350"/>
    <cellStyle name="小数 2 2 3" xfId="1166"/>
    <cellStyle name="小数 2 2 3 2 3" xfId="7351"/>
    <cellStyle name="小数 2 2 3 3" xfId="7352"/>
    <cellStyle name="小数 2 2 3 4 2" xfId="7353"/>
    <cellStyle name="小数 2 2 3 5 2 2" xfId="7354"/>
    <cellStyle name="小数 2 2 3 6" xfId="7355"/>
    <cellStyle name="小数 2 2 3 6 2" xfId="7356"/>
    <cellStyle name="小数 2 2 3 7" xfId="7357"/>
    <cellStyle name="小数 2 2 5 2 2" xfId="7358"/>
    <cellStyle name="小数 2 2 5 3" xfId="7359"/>
    <cellStyle name="小数 2 2 6 2 2" xfId="7360"/>
    <cellStyle name="小数 2 2 6 3" xfId="7361"/>
    <cellStyle name="小数 2 2 7 3" xfId="7362"/>
    <cellStyle name="小数 2 2 9" xfId="7363"/>
    <cellStyle name="小数 2 3" xfId="2068"/>
    <cellStyle name="小数 2 3 2" xfId="1172"/>
    <cellStyle name="小数 2 3 2 3" xfId="7364"/>
    <cellStyle name="小数 2 3 2 3 3" xfId="7365"/>
    <cellStyle name="小数 2 3 2 4 2 2" xfId="7366"/>
    <cellStyle name="小数 2 3 2 4 3" xfId="7367"/>
    <cellStyle name="小数 2 3 2 5" xfId="7368"/>
    <cellStyle name="小数 2 3 2 5 2 2" xfId="7369"/>
    <cellStyle name="小数 2 3 2 6 2" xfId="7370"/>
    <cellStyle name="小数 2 3 3" xfId="7371"/>
    <cellStyle name="小数 2 3 3 2" xfId="7372"/>
    <cellStyle name="小数 2 3 6 2" xfId="7373"/>
    <cellStyle name="小数 2 3 6 3" xfId="7374"/>
    <cellStyle name="小数 2 3 7 3" xfId="7375"/>
    <cellStyle name="小数 2 4" xfId="2379"/>
    <cellStyle name="小数 2 4 2 3 2" xfId="7376"/>
    <cellStyle name="小数 2 4 3 3" xfId="7377"/>
    <cellStyle name="小数 2 4 6 2" xfId="7378"/>
    <cellStyle name="小数 2 6" xfId="7379"/>
    <cellStyle name="小数 2 6 2" xfId="7380"/>
    <cellStyle name="小数 2 6 2 2" xfId="7381"/>
    <cellStyle name="小数 2 7" xfId="7382"/>
    <cellStyle name="小数 2 7 2" xfId="7383"/>
    <cellStyle name="小数 2 8 2" xfId="7384"/>
    <cellStyle name="小数 2 9 3" xfId="7385"/>
    <cellStyle name="小数 3" xfId="2070"/>
    <cellStyle name="小数 3 2" xfId="2072"/>
    <cellStyle name="小数 3 2 2" xfId="2074"/>
    <cellStyle name="小数 3 2 2 2 2" xfId="7386"/>
    <cellStyle name="小数 3 2 2 2 2 2" xfId="7387"/>
    <cellStyle name="小数 3 2 2 2 3 2" xfId="7388"/>
    <cellStyle name="小数 3 2 2 3" xfId="7389"/>
    <cellStyle name="小数 3 2 2 3 2" xfId="7390"/>
    <cellStyle name="小数 3 2 2 4 2" xfId="7391"/>
    <cellStyle name="小数 3 2 2 4 2 2" xfId="7392"/>
    <cellStyle name="小数 3 2 2 4 3" xfId="7393"/>
    <cellStyle name="小数 3 2 2 5" xfId="7394"/>
    <cellStyle name="小数 3 2 2 5 3" xfId="7395"/>
    <cellStyle name="小数 3 2 2 6" xfId="7396"/>
    <cellStyle name="小数 3 2 2 6 3" xfId="7397"/>
    <cellStyle name="小数 3 2 2 7" xfId="7398"/>
    <cellStyle name="小数 3 2 2 7 2" xfId="7399"/>
    <cellStyle name="小数 3 2 3" xfId="7400"/>
    <cellStyle name="小数 3 2 3 2" xfId="7401"/>
    <cellStyle name="小数 3 2 3 2 2" xfId="7402"/>
    <cellStyle name="小数 3 2 3 3 2" xfId="7403"/>
    <cellStyle name="小数 3 2 4 2" xfId="7404"/>
    <cellStyle name="小数 3 2 4 3" xfId="7405"/>
    <cellStyle name="小数 3 2 6" xfId="7406"/>
    <cellStyle name="小数 3 2 6 2 2" xfId="7407"/>
    <cellStyle name="小数 3 2 7 2 2" xfId="7408"/>
    <cellStyle name="小数 3 3" xfId="2076"/>
    <cellStyle name="小数 3 3 2 2 2" xfId="7409"/>
    <cellStyle name="小数 3 3 2 3" xfId="7410"/>
    <cellStyle name="小数 3 3 2 3 2" xfId="7411"/>
    <cellStyle name="小数 3 3 3" xfId="7412"/>
    <cellStyle name="小数 3 3 3 3" xfId="7413"/>
    <cellStyle name="小数 3 3 4" xfId="7414"/>
    <cellStyle name="小数 3 3 4 2 2" xfId="7415"/>
    <cellStyle name="小数 3 3 5 2" xfId="7416"/>
    <cellStyle name="小数 3 3 5 2 2" xfId="7417"/>
    <cellStyle name="小数 3 3 5 3" xfId="7418"/>
    <cellStyle name="小数 3 3 6" xfId="7419"/>
    <cellStyle name="小数 3 3 6 2" xfId="7420"/>
    <cellStyle name="小数 3 3 6 2 2" xfId="7421"/>
    <cellStyle name="小数 3 3 7 2" xfId="7422"/>
    <cellStyle name="小数 3 4" xfId="7423"/>
    <cellStyle name="小数 3 4 2" xfId="7424"/>
    <cellStyle name="小数 3 4 3" xfId="7425"/>
    <cellStyle name="小数 3 4 4" xfId="7426"/>
    <cellStyle name="小数 3 5 2" xfId="7427"/>
    <cellStyle name="小数 3 5 2 2" xfId="7428"/>
    <cellStyle name="小数 3 5 3" xfId="7429"/>
    <cellStyle name="小数 3 6 3" xfId="7430"/>
    <cellStyle name="小数 3 7 2 2" xfId="7431"/>
    <cellStyle name="小数 3 8" xfId="7432"/>
    <cellStyle name="小数 3 8 2" xfId="7433"/>
    <cellStyle name="小数 3 9" xfId="7434"/>
    <cellStyle name="小数 4" xfId="1674"/>
    <cellStyle name="小数 4 2" xfId="2078"/>
    <cellStyle name="小数 4 2 2 2" xfId="7435"/>
    <cellStyle name="小数 4 2 2 3" xfId="7436"/>
    <cellStyle name="小数 4 2 2 4" xfId="7437"/>
    <cellStyle name="小数 4 2 4 2" xfId="7438"/>
    <cellStyle name="小数 4 2 4 3" xfId="7439"/>
    <cellStyle name="小数 4 2 5" xfId="7440"/>
    <cellStyle name="小数 4 2 5 2" xfId="7441"/>
    <cellStyle name="小数 4 2 6" xfId="7442"/>
    <cellStyle name="小数 4 2 8" xfId="7443"/>
    <cellStyle name="小数 4 3 3 2" xfId="7444"/>
    <cellStyle name="小数 4 3 4" xfId="7445"/>
    <cellStyle name="小数 4 6" xfId="7446"/>
    <cellStyle name="小数 4 6 3" xfId="7447"/>
    <cellStyle name="小数 4 7" xfId="7448"/>
    <cellStyle name="小数 4 7 3" xfId="7449"/>
    <cellStyle name="小数 4 9" xfId="7450"/>
    <cellStyle name="小数 5" xfId="2080"/>
    <cellStyle name="小数 5 5" xfId="7451"/>
    <cellStyle name="小数 5 6 3" xfId="7452"/>
    <cellStyle name="小数 6 2" xfId="7453"/>
    <cellStyle name="小数 6 3 2" xfId="7454"/>
    <cellStyle name="小数 7 2 2" xfId="7455"/>
    <cellStyle name="样式 1" xfId="2380"/>
    <cellStyle name="样式 1 2" xfId="2790"/>
    <cellStyle name="着色 1" xfId="2711"/>
    <cellStyle name="着色 1 2" xfId="2810"/>
    <cellStyle name="着色 2" xfId="2709"/>
    <cellStyle name="着色 2 2" xfId="2812"/>
    <cellStyle name="着色 3" xfId="2561"/>
    <cellStyle name="着色 3 2" xfId="2827"/>
    <cellStyle name="着色 4" xfId="2560"/>
    <cellStyle name="着色 4 2" xfId="2828"/>
    <cellStyle name="着色 5" xfId="2562"/>
    <cellStyle name="着色 5 2" xfId="2826"/>
    <cellStyle name="着色 6" xfId="2559"/>
    <cellStyle name="着色 6 2" xfId="2829"/>
    <cellStyle name="寘嬫愗傝 [0.00]_Region Orders (2)" xfId="2834"/>
    <cellStyle name="注释" xfId="1019"/>
    <cellStyle name="注释 10" xfId="2830"/>
    <cellStyle name="注释 10 2 2" xfId="7456"/>
    <cellStyle name="注释 10 3 2" xfId="7457"/>
    <cellStyle name="注释 10 4" xfId="7458"/>
    <cellStyle name="注释 11 2" xfId="7459"/>
    <cellStyle name="注释 2" xfId="1021"/>
    <cellStyle name="注释 2 2" xfId="887"/>
    <cellStyle name="注释 2 2 2" xfId="890"/>
    <cellStyle name="注释 2 2 2 10 2" xfId="7460"/>
    <cellStyle name="注释 2 2 2 2" xfId="2381"/>
    <cellStyle name="注释 2 2 2 2 2" xfId="4949"/>
    <cellStyle name="注释 2 2 2 2 2 7 2" xfId="7461"/>
    <cellStyle name="注释 2 2 2 2 2 7 3 2" xfId="7462"/>
    <cellStyle name="注释 2 2 2 2 2 8" xfId="7463"/>
    <cellStyle name="注释 2 2 2 2 2 8 3" xfId="7464"/>
    <cellStyle name="注释 2 2 2 2 3" xfId="7465"/>
    <cellStyle name="注释 2 2 2 2 4 2" xfId="7466"/>
    <cellStyle name="注释 2 2 2 2 6 2" xfId="7467"/>
    <cellStyle name="注释 2 2 2 3" xfId="2794"/>
    <cellStyle name="注释 2 2 2 3 2 2" xfId="7468"/>
    <cellStyle name="注释 2 2 2 3 3" xfId="7469"/>
    <cellStyle name="注释 2 2 2 3 3 2" xfId="7470"/>
    <cellStyle name="注释 2 2 2 3 4" xfId="7471"/>
    <cellStyle name="注释 2 2 2 3 4 2" xfId="7472"/>
    <cellStyle name="注释 2 2 2 3 6" xfId="7473"/>
    <cellStyle name="注释 2 2 2 3 7 3" xfId="7474"/>
    <cellStyle name="注释 2 2 2 3 8" xfId="7475"/>
    <cellStyle name="注释 2 2 2 3 8 2 2 2" xfId="7476"/>
    <cellStyle name="注释 2 2 2 4" xfId="4948"/>
    <cellStyle name="注释 2 2 2 4 2" xfId="7477"/>
    <cellStyle name="注释 2 2 2 4 4" xfId="7478"/>
    <cellStyle name="注释 2 2 2 4 4 2" xfId="7479"/>
    <cellStyle name="注释 2 2 2 5" xfId="7480"/>
    <cellStyle name="注释 2 2 2 9 2" xfId="7481"/>
    <cellStyle name="注释 2 2 3" xfId="2382"/>
    <cellStyle name="注释 2 2 3 2" xfId="2795"/>
    <cellStyle name="注释 2 2 3 2 5" xfId="7482"/>
    <cellStyle name="注释 2 2 3 2 5 2" xfId="7483"/>
    <cellStyle name="注释 2 2 3 2 7 2 2 2" xfId="7484"/>
    <cellStyle name="注释 2 2 3 2 9" xfId="7485"/>
    <cellStyle name="注释 2 2 3 3" xfId="4950"/>
    <cellStyle name="注释 2 2 3 3 2" xfId="7486"/>
    <cellStyle name="注释 2 2 3 3 3" xfId="7487"/>
    <cellStyle name="注释 2 2 3 3 4" xfId="7488"/>
    <cellStyle name="注释 2 2 3 3 4 2" xfId="7489"/>
    <cellStyle name="注释 2 2 3 3 8 2 2" xfId="7490"/>
    <cellStyle name="注释 2 2 3 3 8 2 2 2" xfId="7491"/>
    <cellStyle name="注释 2 2 3 3 8 3" xfId="7492"/>
    <cellStyle name="注释 2 2 3 7 2" xfId="7493"/>
    <cellStyle name="注释 2 2 4" xfId="2793"/>
    <cellStyle name="注释 2 2 4 3" xfId="7494"/>
    <cellStyle name="注释 2 2 4 4" xfId="7495"/>
    <cellStyle name="注释 2 2 4 6" xfId="7496"/>
    <cellStyle name="注释 2 2 4 7 2 2 2" xfId="7497"/>
    <cellStyle name="注释 2 2 4 9" xfId="7498"/>
    <cellStyle name="注释 2 2 5" xfId="4947"/>
    <cellStyle name="注释 2 2 5 7 2 2 2" xfId="7499"/>
    <cellStyle name="注释 2 2 5 7 3" xfId="7500"/>
    <cellStyle name="注释 2 2 6" xfId="7501"/>
    <cellStyle name="注释 2 2 7" xfId="7502"/>
    <cellStyle name="注释 2 2 9" xfId="7503"/>
    <cellStyle name="注释 2 3" xfId="893"/>
    <cellStyle name="注释 2 3 2" xfId="1620"/>
    <cellStyle name="注释 2 3 2 2" xfId="4952"/>
    <cellStyle name="注释 2 3 2 2 5 2" xfId="7504"/>
    <cellStyle name="注释 2 3 2 2 6 2" xfId="7505"/>
    <cellStyle name="注释 2 3 2 2 7 2 2 2" xfId="7506"/>
    <cellStyle name="注释 2 3 2 2 8 2 2" xfId="7507"/>
    <cellStyle name="注释 2 3 2 3 2" xfId="7508"/>
    <cellStyle name="注释 2 3 2 4" xfId="7509"/>
    <cellStyle name="注释 2 3 2 5" xfId="7510"/>
    <cellStyle name="注释 2 3 3" xfId="2796"/>
    <cellStyle name="注释 2 3 3 2" xfId="7511"/>
    <cellStyle name="注释 2 3 3 7 2" xfId="7512"/>
    <cellStyle name="注释 2 3 3 7 3 2" xfId="7513"/>
    <cellStyle name="注释 2 3 3 8 3 2" xfId="7514"/>
    <cellStyle name="注释 2 3 3 9 2" xfId="7515"/>
    <cellStyle name="注释 2 3 4" xfId="4951"/>
    <cellStyle name="注释 2 3 4 2" xfId="7516"/>
    <cellStyle name="注释 2 3 4 7 3 2" xfId="7517"/>
    <cellStyle name="注释 2 4" xfId="2383"/>
    <cellStyle name="注释 2 4 2" xfId="2797"/>
    <cellStyle name="注释 2 4 2 2 2" xfId="7518"/>
    <cellStyle name="注释 2 4 2 3 2" xfId="7519"/>
    <cellStyle name="注释 2 4 2 8" xfId="7520"/>
    <cellStyle name="注释 2 4 2 8 2 2 2" xfId="7521"/>
    <cellStyle name="注释 2 4 3" xfId="4953"/>
    <cellStyle name="注释 2 4 3 2 2" xfId="7522"/>
    <cellStyle name="注释 2 4 3 3" xfId="7523"/>
    <cellStyle name="注释 2 4 3 4 2" xfId="7524"/>
    <cellStyle name="注释 2 4 3 5 2" xfId="7525"/>
    <cellStyle name="注释 2 4 3 7 3" xfId="7526"/>
    <cellStyle name="注释 2 4 4" xfId="7527"/>
    <cellStyle name="注释 2 4 8" xfId="7528"/>
    <cellStyle name="注释 2 5" xfId="2792"/>
    <cellStyle name="注释 2 5 4" xfId="7529"/>
    <cellStyle name="注释 2 5 4 2" xfId="7530"/>
    <cellStyle name="注释 2 5 7 2 2" xfId="7531"/>
    <cellStyle name="注释 2 5 8" xfId="7532"/>
    <cellStyle name="注释 2 5 8 2" xfId="7533"/>
    <cellStyle name="注释 2 5 8 3" xfId="7534"/>
    <cellStyle name="注释 2 7 2" xfId="7535"/>
    <cellStyle name="注释 2 9" xfId="7536"/>
    <cellStyle name="注释 3" xfId="1023"/>
    <cellStyle name="注释 3 10" xfId="7537"/>
    <cellStyle name="注释 3 10 2" xfId="7538"/>
    <cellStyle name="注释 3 2" xfId="951"/>
    <cellStyle name="注释 3 2 2" xfId="955"/>
    <cellStyle name="注释 3 2 2 2" xfId="2384"/>
    <cellStyle name="注释 3 2 2 2 2" xfId="4956"/>
    <cellStyle name="注释 3 2 2 2 2 3" xfId="7539"/>
    <cellStyle name="注释 3 2 2 2 2 5" xfId="7540"/>
    <cellStyle name="注释 3 2 2 2 2 7" xfId="7541"/>
    <cellStyle name="注释 3 2 2 2 2 7 2" xfId="7542"/>
    <cellStyle name="注释 3 2 2 2 2 7 3" xfId="7543"/>
    <cellStyle name="注释 3 2 2 2 2 7 3 2" xfId="7544"/>
    <cellStyle name="注释 3 2 2 2 2 8 3" xfId="7545"/>
    <cellStyle name="注释 3 2 2 2 2 9 2" xfId="7546"/>
    <cellStyle name="注释 3 2 2 2 3 2" xfId="7547"/>
    <cellStyle name="注释 3 2 2 2 4" xfId="7548"/>
    <cellStyle name="注释 3 2 2 2 6" xfId="7549"/>
    <cellStyle name="注释 3 2 2 3" xfId="4955"/>
    <cellStyle name="注释 3 2 2 3 2 2" xfId="7550"/>
    <cellStyle name="注释 3 2 2 3 5" xfId="7551"/>
    <cellStyle name="注释 3 2 2 3 7" xfId="7552"/>
    <cellStyle name="注释 3 2 2 3 7 2 2 2" xfId="7553"/>
    <cellStyle name="注释 3 2 2 3 7 3" xfId="7554"/>
    <cellStyle name="注释 3 2 2 3 7 3 2" xfId="7555"/>
    <cellStyle name="注释 3 2 2 3 8 2 2 2" xfId="7556"/>
    <cellStyle name="注释 3 2 2 3 8 3" xfId="7557"/>
    <cellStyle name="注释 3 2 2 7" xfId="7558"/>
    <cellStyle name="注释 3 2 3" xfId="1523"/>
    <cellStyle name="注释 3 2 3 2" xfId="4957"/>
    <cellStyle name="注释 3 2 3 2 7 2 2 2" xfId="7559"/>
    <cellStyle name="注释 3 2 3 2 7 3" xfId="7560"/>
    <cellStyle name="注释 3 2 3 2 8 2 2" xfId="7561"/>
    <cellStyle name="注释 3 2 3 2 8 2 2 2" xfId="7562"/>
    <cellStyle name="注释 3 2 3 3" xfId="7563"/>
    <cellStyle name="注释 3 2 3 5" xfId="7564"/>
    <cellStyle name="注释 3 2 3 6" xfId="7565"/>
    <cellStyle name="注释 3 2 4" xfId="4954"/>
    <cellStyle name="注释 3 2 4 3" xfId="7566"/>
    <cellStyle name="注释 3 2 4 5 2" xfId="7567"/>
    <cellStyle name="注释 3 2 4 6" xfId="7568"/>
    <cellStyle name="注释 3 2 4 7 2 2 2" xfId="7569"/>
    <cellStyle name="注释 3 2 4 7 3 2" xfId="7570"/>
    <cellStyle name="注释 3 2 5" xfId="7571"/>
    <cellStyle name="注释 3 3" xfId="958"/>
    <cellStyle name="注释 3 3 2" xfId="2385"/>
    <cellStyle name="注释 3 3 2 2" xfId="4959"/>
    <cellStyle name="注释 3 3 2 2 8 2 2 2" xfId="7572"/>
    <cellStyle name="注释 3 3 2 7 2" xfId="7573"/>
    <cellStyle name="注释 3 3 3" xfId="4958"/>
    <cellStyle name="注释 3 3 3 4" xfId="7574"/>
    <cellStyle name="注释 3 3 3 7 3" xfId="7575"/>
    <cellStyle name="注释 3 3 3 7 3 2" xfId="7576"/>
    <cellStyle name="注释 3 3 3 8 2 2 2" xfId="7577"/>
    <cellStyle name="注释 3 3 3 8 3" xfId="7578"/>
    <cellStyle name="注释 3 3 3 8 3 2" xfId="7579"/>
    <cellStyle name="注释 3 3 8" xfId="7580"/>
    <cellStyle name="注释 3 3 9 2" xfId="7581"/>
    <cellStyle name="注释 3 4" xfId="2386"/>
    <cellStyle name="注释 3 4 2" xfId="4960"/>
    <cellStyle name="注释 3 4 2 2" xfId="7582"/>
    <cellStyle name="注释 3 4 2 3 2" xfId="7583"/>
    <cellStyle name="注释 3 4 2 4" xfId="7584"/>
    <cellStyle name="注释 3 4 2 5 2" xfId="7585"/>
    <cellStyle name="注释 3 4 2 6" xfId="7586"/>
    <cellStyle name="注释 3 4 2 7" xfId="7587"/>
    <cellStyle name="注释 3 4 2 7 2 2" xfId="7588"/>
    <cellStyle name="注释 3 4 2 8 2 2 2" xfId="7589"/>
    <cellStyle name="注释 3 4 6 2" xfId="7590"/>
    <cellStyle name="注释 3 4 7" xfId="7591"/>
    <cellStyle name="注释 3 4 8 2" xfId="7592"/>
    <cellStyle name="注释 3 5" xfId="2798"/>
    <cellStyle name="注释 3 5 6 2" xfId="7593"/>
    <cellStyle name="注释 3 8 2" xfId="7594"/>
    <cellStyle name="注释 4" xfId="1025"/>
    <cellStyle name="注释 4 10" xfId="7595"/>
    <cellStyle name="注释 4 10 2" xfId="7596"/>
    <cellStyle name="注释 4 2" xfId="1091"/>
    <cellStyle name="注释 4 2 2" xfId="1531"/>
    <cellStyle name="注释 4 2 2 2" xfId="4963"/>
    <cellStyle name="注释 4 2 2 2 3 2" xfId="7597"/>
    <cellStyle name="注释 4 2 2 2 4" xfId="7598"/>
    <cellStyle name="注释 4 2 2 2 5" xfId="7599"/>
    <cellStyle name="注释 4 2 2 2 5 2" xfId="7600"/>
    <cellStyle name="注释 4 2 2 2 6 2" xfId="7601"/>
    <cellStyle name="注释 4 2 2 2 7 3 2" xfId="7602"/>
    <cellStyle name="注释 4 2 2 2 8" xfId="7603"/>
    <cellStyle name="注释 4 2 2 4" xfId="7604"/>
    <cellStyle name="注释 4 2 2 7 2" xfId="7605"/>
    <cellStyle name="注释 4 2 3" xfId="4962"/>
    <cellStyle name="注释 4 2 6 2" xfId="7606"/>
    <cellStyle name="注释 4 2 7 2" xfId="7607"/>
    <cellStyle name="注释 4 3" xfId="1534"/>
    <cellStyle name="注释 4 3 2" xfId="4964"/>
    <cellStyle name="注释 4 3 2 3" xfId="7608"/>
    <cellStyle name="注释 4 3 2 4 2" xfId="7609"/>
    <cellStyle name="注释 4 3 2 6" xfId="7610"/>
    <cellStyle name="注释 4 3 2 7 2" xfId="7611"/>
    <cellStyle name="注释 4 3 2 7 2 2 2" xfId="7612"/>
    <cellStyle name="注释 4 3 2 8 2 2 2" xfId="7613"/>
    <cellStyle name="注释 4 3 2 9" xfId="7614"/>
    <cellStyle name="注释 4 3 7 2" xfId="7615"/>
    <cellStyle name="注释 4 3 8" xfId="7616"/>
    <cellStyle name="注释 4 4" xfId="4961"/>
    <cellStyle name="注释 4 4 4" xfId="7617"/>
    <cellStyle name="注释 4 4 7" xfId="7618"/>
    <cellStyle name="注释 4 4 8 2 2 2" xfId="7619"/>
    <cellStyle name="注释 5" xfId="2387"/>
    <cellStyle name="注释 5 10 2" xfId="7620"/>
    <cellStyle name="注释 5 2" xfId="2056"/>
    <cellStyle name="注释 5 2 2" xfId="256"/>
    <cellStyle name="注释 5 2 2 2" xfId="4967"/>
    <cellStyle name="注释 5 2 2 2 2 2" xfId="7621"/>
    <cellStyle name="注释 5 2 2 2 6" xfId="7622"/>
    <cellStyle name="注释 5 2 2 2 7 2 2 2" xfId="7623"/>
    <cellStyle name="注释 5 2 2 2 8 2" xfId="7624"/>
    <cellStyle name="注释 5 2 2 2 8 2 2" xfId="7625"/>
    <cellStyle name="注释 5 2 2 2 8 2 2 2" xfId="7626"/>
    <cellStyle name="注释 5 2 2 2 9 2" xfId="7627"/>
    <cellStyle name="注释 5 2 2 3 2" xfId="7628"/>
    <cellStyle name="注释 5 2 2 7 2" xfId="7629"/>
    <cellStyle name="注释 5 2 2 8" xfId="7630"/>
    <cellStyle name="注释 5 2 2 8 2" xfId="7631"/>
    <cellStyle name="注释 5 2 3" xfId="4966"/>
    <cellStyle name="注释 5 2 3 2" xfId="7632"/>
    <cellStyle name="注释 5 2 3 2 2" xfId="7633"/>
    <cellStyle name="注释 5 2 3 8" xfId="7634"/>
    <cellStyle name="注释 5 2 3 8 2" xfId="7635"/>
    <cellStyle name="注释 5 2 3 8 2 2" xfId="7636"/>
    <cellStyle name="注释 5 2 3 8 3 2" xfId="7637"/>
    <cellStyle name="注释 5 2 3 9" xfId="7638"/>
    <cellStyle name="注释 5 2 3 9 2" xfId="7639"/>
    <cellStyle name="注释 5 2 4" xfId="7640"/>
    <cellStyle name="注释 5 2 5" xfId="7641"/>
    <cellStyle name="注释 5 2 7 2" xfId="7642"/>
    <cellStyle name="注释 5 2 9 2" xfId="7643"/>
    <cellStyle name="注释 5 3" xfId="2388"/>
    <cellStyle name="注释 5 3 2" xfId="4968"/>
    <cellStyle name="注释 5 3 2 2" xfId="7644"/>
    <cellStyle name="注释 5 3 2 7 2" xfId="7645"/>
    <cellStyle name="注释 5 3 2 7 3 2" xfId="7646"/>
    <cellStyle name="注释 5 3 2 8 2 2 2" xfId="7647"/>
    <cellStyle name="注释 5 3 2 8 3" xfId="7648"/>
    <cellStyle name="注释 5 3 4 2" xfId="7649"/>
    <cellStyle name="注释 5 3 6" xfId="7650"/>
    <cellStyle name="注释 5 3 6 2" xfId="7651"/>
    <cellStyle name="注释 5 3 8 2" xfId="7652"/>
    <cellStyle name="注释 5 4" xfId="4965"/>
    <cellStyle name="注释 5 4 2" xfId="7653"/>
    <cellStyle name="注释 5 4 2 2" xfId="7654"/>
    <cellStyle name="注释 5 4 3" xfId="7655"/>
    <cellStyle name="注释 5 4 5 2" xfId="7656"/>
    <cellStyle name="注释 5 4 7" xfId="7657"/>
    <cellStyle name="注释 5 4 7 2 2" xfId="7658"/>
    <cellStyle name="注释 5 4 8 2" xfId="7659"/>
    <cellStyle name="注释 5 4 8 2 2 2" xfId="7660"/>
    <cellStyle name="注释 6" xfId="2389"/>
    <cellStyle name="注释 6 2" xfId="2390"/>
    <cellStyle name="注释 6 2 2" xfId="4970"/>
    <cellStyle name="注释 6 2 2 2 2" xfId="7661"/>
    <cellStyle name="注释 6 2 2 4 2" xfId="7662"/>
    <cellStyle name="注释 6 2 2 7 2" xfId="7663"/>
    <cellStyle name="注释 6 2 2 8 2 2" xfId="7664"/>
    <cellStyle name="注释 6 2 2 8 3" xfId="7665"/>
    <cellStyle name="注释 6 2 4" xfId="7666"/>
    <cellStyle name="注释 6 2 7" xfId="7667"/>
    <cellStyle name="注释 6 3" xfId="4969"/>
    <cellStyle name="注释 6 3 6 2" xfId="7668"/>
    <cellStyle name="注释 6 3 7" xfId="7669"/>
    <cellStyle name="注释 6 3 8" xfId="7670"/>
    <cellStyle name="注释 6 3 8 2" xfId="7671"/>
    <cellStyle name="注释 6 3 8 3 2" xfId="7672"/>
    <cellStyle name="注释 7" xfId="704"/>
    <cellStyle name="注释 7 2" xfId="4971"/>
    <cellStyle name="注释 7 2 3 2" xfId="7673"/>
    <cellStyle name="注释 7 2 7" xfId="7674"/>
    <cellStyle name="注释 7 2 7 2" xfId="7675"/>
    <cellStyle name="注释 7 2 8 2" xfId="7676"/>
    <cellStyle name="注释 7 2 8 3" xfId="7677"/>
    <cellStyle name="注释 7 4" xfId="7678"/>
    <cellStyle name="注释 7 4 2" xfId="7679"/>
    <cellStyle name="注释 7 7" xfId="7680"/>
    <cellStyle name="注释 7 8" xfId="7681"/>
    <cellStyle name="注释 7 8 2" xfId="7682"/>
    <cellStyle name="注释 8" xfId="2791"/>
    <cellStyle name="注释 8 3 2" xfId="7683"/>
    <cellStyle name="注释 8 4" xfId="7684"/>
    <cellStyle name="注释 8 5" xfId="7685"/>
    <cellStyle name="注释 8 5 2" xfId="7686"/>
    <cellStyle name="注释 8 6" xfId="7687"/>
    <cellStyle name="注释 8 7 2 2 2" xfId="7688"/>
    <cellStyle name="注释 8 8 2" xfId="7689"/>
    <cellStyle name="注释 8 8 3" xfId="7690"/>
    <cellStyle name="注释 9" xfId="2535"/>
  </cellStyles>
  <dxfs count="10"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5f_x005f_x005f_x0000__x005f"/>
      <sheetName val="_x0000__x0000__x0000__x0000__x0"/>
      <sheetName val="_x0000_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F19" sqref="F19"/>
    </sheetView>
  </sheetViews>
  <sheetFormatPr defaultRowHeight="13.5"/>
  <cols>
    <col min="1" max="1" width="10" style="138" customWidth="1"/>
    <col min="2" max="2" width="65.75" style="138" customWidth="1"/>
    <col min="3" max="16384" width="9" style="138"/>
  </cols>
  <sheetData>
    <row r="1" spans="1:2" ht="18.75">
      <c r="A1" s="139" t="s">
        <v>436</v>
      </c>
    </row>
    <row r="2" spans="1:2" ht="24">
      <c r="A2" s="234" t="s">
        <v>465</v>
      </c>
      <c r="B2" s="234"/>
    </row>
    <row r="3" spans="1:2" ht="17.25" customHeight="1"/>
    <row r="4" spans="1:2" ht="21.95" customHeight="1">
      <c r="A4" s="167" t="s">
        <v>398</v>
      </c>
      <c r="B4" s="168" t="s">
        <v>437</v>
      </c>
    </row>
    <row r="5" spans="1:2" ht="21.95" customHeight="1">
      <c r="A5" s="167" t="s">
        <v>397</v>
      </c>
      <c r="B5" s="168" t="s">
        <v>438</v>
      </c>
    </row>
    <row r="6" spans="1:2" ht="21.95" customHeight="1">
      <c r="A6" s="167" t="s">
        <v>396</v>
      </c>
      <c r="B6" s="168" t="s">
        <v>439</v>
      </c>
    </row>
    <row r="7" spans="1:2" ht="21.95" customHeight="1">
      <c r="A7" s="167" t="s">
        <v>395</v>
      </c>
      <c r="B7" s="168" t="s">
        <v>440</v>
      </c>
    </row>
    <row r="8" spans="1:2" ht="21.95" customHeight="1">
      <c r="A8" s="167" t="s">
        <v>394</v>
      </c>
      <c r="B8" s="168" t="s">
        <v>441</v>
      </c>
    </row>
    <row r="9" spans="1:2" ht="21.95" customHeight="1">
      <c r="A9" s="167" t="s">
        <v>393</v>
      </c>
      <c r="B9" s="168" t="s">
        <v>442</v>
      </c>
    </row>
    <row r="10" spans="1:2" ht="21.95" customHeight="1">
      <c r="A10" s="167" t="s">
        <v>392</v>
      </c>
      <c r="B10" s="168" t="s">
        <v>443</v>
      </c>
    </row>
    <row r="11" spans="1:2" ht="21.95" customHeight="1">
      <c r="A11" s="167" t="s">
        <v>391</v>
      </c>
      <c r="B11" s="168" t="s">
        <v>444</v>
      </c>
    </row>
    <row r="12" spans="1:2" ht="21.95" customHeight="1">
      <c r="A12" s="167" t="s">
        <v>390</v>
      </c>
      <c r="B12" s="168" t="s">
        <v>445</v>
      </c>
    </row>
    <row r="13" spans="1:2" ht="21.95" customHeight="1">
      <c r="A13" s="167" t="s">
        <v>389</v>
      </c>
      <c r="B13" s="168" t="s">
        <v>446</v>
      </c>
    </row>
    <row r="14" spans="1:2" ht="21.95" customHeight="1">
      <c r="A14" s="167" t="s">
        <v>388</v>
      </c>
      <c r="B14" s="168" t="s">
        <v>447</v>
      </c>
    </row>
    <row r="15" spans="1:2" ht="21.95" customHeight="1">
      <c r="A15" s="167" t="s">
        <v>387</v>
      </c>
      <c r="B15" s="168" t="s">
        <v>448</v>
      </c>
    </row>
    <row r="16" spans="1:2" ht="21.95" customHeight="1">
      <c r="A16" s="167" t="s">
        <v>386</v>
      </c>
      <c r="B16" s="168" t="s">
        <v>449</v>
      </c>
    </row>
    <row r="17" spans="1:2" ht="21.95" customHeight="1">
      <c r="A17" s="167" t="s">
        <v>385</v>
      </c>
      <c r="B17" s="168" t="s">
        <v>450</v>
      </c>
    </row>
    <row r="18" spans="1:2" ht="21.95" customHeight="1">
      <c r="A18" s="167" t="s">
        <v>384</v>
      </c>
      <c r="B18" s="168" t="s">
        <v>451</v>
      </c>
    </row>
    <row r="19" spans="1:2" ht="21.95" customHeight="1">
      <c r="A19" s="167" t="s">
        <v>383</v>
      </c>
      <c r="B19" s="168" t="s">
        <v>452</v>
      </c>
    </row>
    <row r="20" spans="1:2" ht="21.95" customHeight="1">
      <c r="A20" s="167" t="s">
        <v>382</v>
      </c>
      <c r="B20" s="168" t="s">
        <v>453</v>
      </c>
    </row>
    <row r="21" spans="1:2" ht="21.95" customHeight="1">
      <c r="A21" s="167" t="s">
        <v>381</v>
      </c>
      <c r="B21" s="168" t="s">
        <v>454</v>
      </c>
    </row>
    <row r="22" spans="1:2" ht="21.95" customHeight="1">
      <c r="A22" s="167" t="s">
        <v>380</v>
      </c>
      <c r="B22" s="168" t="s">
        <v>455</v>
      </c>
    </row>
    <row r="23" spans="1:2" ht="21.95" customHeight="1">
      <c r="A23" s="167" t="s">
        <v>379</v>
      </c>
      <c r="B23" s="168" t="s">
        <v>456</v>
      </c>
    </row>
    <row r="24" spans="1:2" ht="21.95" customHeight="1">
      <c r="A24" s="167" t="s">
        <v>378</v>
      </c>
      <c r="B24" s="168" t="s">
        <v>457</v>
      </c>
    </row>
    <row r="25" spans="1:2" ht="21.95" customHeight="1">
      <c r="A25" s="167" t="s">
        <v>377</v>
      </c>
      <c r="B25" s="168" t="s">
        <v>458</v>
      </c>
    </row>
    <row r="26" spans="1:2" ht="21.95" customHeight="1">
      <c r="A26" s="167" t="s">
        <v>376</v>
      </c>
      <c r="B26" s="168" t="s">
        <v>459</v>
      </c>
    </row>
    <row r="27" spans="1:2" ht="21.95" customHeight="1">
      <c r="A27" s="167" t="s">
        <v>375</v>
      </c>
      <c r="B27" s="168" t="s">
        <v>460</v>
      </c>
    </row>
    <row r="28" spans="1:2" ht="21.95" customHeight="1">
      <c r="A28" s="167" t="s">
        <v>374</v>
      </c>
      <c r="B28" s="168" t="s">
        <v>461</v>
      </c>
    </row>
    <row r="29" spans="1:2" ht="21.95" customHeight="1">
      <c r="A29" s="167" t="s">
        <v>373</v>
      </c>
      <c r="B29" s="168" t="s">
        <v>462</v>
      </c>
    </row>
    <row r="30" spans="1:2" ht="21.95" customHeight="1">
      <c r="A30" s="167" t="s">
        <v>372</v>
      </c>
      <c r="B30" s="168" t="s">
        <v>463</v>
      </c>
    </row>
    <row r="31" spans="1:2" ht="21.95" customHeight="1">
      <c r="A31" s="167" t="s">
        <v>371</v>
      </c>
      <c r="B31" s="168" t="s">
        <v>464</v>
      </c>
    </row>
  </sheetData>
  <mergeCells count="1">
    <mergeCell ref="A2:B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115" zoomScaleNormal="115" workbookViewId="0">
      <selection activeCell="G21" sqref="G21"/>
    </sheetView>
  </sheetViews>
  <sheetFormatPr defaultRowHeight="14.25"/>
  <cols>
    <col min="1" max="1" width="35.25" customWidth="1"/>
    <col min="2" max="2" width="14.125" customWidth="1"/>
    <col min="3" max="3" width="14" customWidth="1"/>
    <col min="4" max="4" width="15.125" customWidth="1"/>
  </cols>
  <sheetData>
    <row r="1" spans="1:7" ht="18" customHeight="1">
      <c r="A1" s="105" t="s">
        <v>85</v>
      </c>
      <c r="B1" s="1"/>
    </row>
    <row r="2" spans="1:7" ht="24">
      <c r="A2" s="235" t="s">
        <v>466</v>
      </c>
      <c r="B2" s="235"/>
      <c r="C2" s="235"/>
      <c r="D2" s="235"/>
    </row>
    <row r="3" spans="1:7" ht="20.25" customHeight="1">
      <c r="A3" s="2"/>
      <c r="B3" s="1"/>
      <c r="D3" s="104" t="s">
        <v>29</v>
      </c>
    </row>
    <row r="4" spans="1:7" ht="44.45" customHeight="1">
      <c r="A4" s="101" t="s">
        <v>370</v>
      </c>
      <c r="B4" s="102" t="s">
        <v>28</v>
      </c>
      <c r="C4" s="103" t="s">
        <v>467</v>
      </c>
      <c r="D4" s="103" t="s">
        <v>468</v>
      </c>
    </row>
    <row r="5" spans="1:7">
      <c r="A5" s="9" t="s">
        <v>0</v>
      </c>
      <c r="B5" s="169">
        <f>SUM(B6:B22)</f>
        <v>724100</v>
      </c>
      <c r="C5" s="169">
        <f>SUM(C6:C22)</f>
        <v>743600</v>
      </c>
      <c r="D5" s="172">
        <f>B5/C5</f>
        <v>0.9738</v>
      </c>
    </row>
    <row r="6" spans="1:7">
      <c r="A6" s="4" t="s">
        <v>5</v>
      </c>
      <c r="B6" s="171">
        <v>260000</v>
      </c>
      <c r="C6" s="169">
        <v>305000</v>
      </c>
      <c r="D6" s="172">
        <f>B6/C6</f>
        <v>0.85250000000000004</v>
      </c>
    </row>
    <row r="7" spans="1:7">
      <c r="A7" s="4" t="s">
        <v>155</v>
      </c>
      <c r="B7" s="171"/>
      <c r="C7" s="173"/>
      <c r="D7" s="172"/>
    </row>
    <row r="8" spans="1:7">
      <c r="A8" s="4" t="s">
        <v>6</v>
      </c>
      <c r="B8" s="171">
        <v>85000</v>
      </c>
      <c r="C8" s="169">
        <v>103000</v>
      </c>
      <c r="D8" s="172">
        <f t="shared" ref="D8:D45" si="0">B8/C8</f>
        <v>0.82520000000000004</v>
      </c>
    </row>
    <row r="9" spans="1:7">
      <c r="A9" s="4" t="s">
        <v>7</v>
      </c>
      <c r="B9" s="171"/>
      <c r="C9" s="173"/>
      <c r="D9" s="172"/>
      <c r="G9" s="42"/>
    </row>
    <row r="10" spans="1:7">
      <c r="A10" s="4" t="s">
        <v>8</v>
      </c>
      <c r="B10" s="171">
        <v>30700</v>
      </c>
      <c r="C10" s="169">
        <v>29800</v>
      </c>
      <c r="D10" s="172">
        <f t="shared" si="0"/>
        <v>1.0302</v>
      </c>
    </row>
    <row r="11" spans="1:7">
      <c r="A11" s="4" t="s">
        <v>9</v>
      </c>
      <c r="B11" s="171">
        <v>22000</v>
      </c>
      <c r="C11" s="169">
        <v>16000</v>
      </c>
      <c r="D11" s="172">
        <f t="shared" si="0"/>
        <v>1.375</v>
      </c>
    </row>
    <row r="12" spans="1:7">
      <c r="A12" s="4" t="s">
        <v>10</v>
      </c>
      <c r="B12" s="171">
        <v>35000</v>
      </c>
      <c r="C12" s="169">
        <v>35000</v>
      </c>
      <c r="D12" s="172">
        <f t="shared" si="0"/>
        <v>1</v>
      </c>
    </row>
    <row r="13" spans="1:7">
      <c r="A13" s="4" t="s">
        <v>11</v>
      </c>
      <c r="B13" s="171">
        <v>50000</v>
      </c>
      <c r="C13" s="169">
        <v>37000</v>
      </c>
      <c r="D13" s="172">
        <f t="shared" si="0"/>
        <v>1.3513999999999999</v>
      </c>
    </row>
    <row r="14" spans="1:7">
      <c r="A14" s="4" t="s">
        <v>12</v>
      </c>
      <c r="B14" s="171">
        <v>22000</v>
      </c>
      <c r="C14" s="169">
        <v>21000</v>
      </c>
      <c r="D14" s="172">
        <f t="shared" si="0"/>
        <v>1.0476000000000001</v>
      </c>
    </row>
    <row r="15" spans="1:7">
      <c r="A15" s="4" t="s">
        <v>13</v>
      </c>
      <c r="B15" s="171">
        <v>20000</v>
      </c>
      <c r="C15" s="169">
        <v>18000</v>
      </c>
      <c r="D15" s="172">
        <f t="shared" si="0"/>
        <v>1.1111</v>
      </c>
    </row>
    <row r="16" spans="1:7">
      <c r="A16" s="4" t="s">
        <v>14</v>
      </c>
      <c r="B16" s="171">
        <v>53200</v>
      </c>
      <c r="C16" s="169">
        <v>41000</v>
      </c>
      <c r="D16" s="172">
        <f t="shared" si="0"/>
        <v>1.2976000000000001</v>
      </c>
    </row>
    <row r="17" spans="1:4">
      <c r="A17" s="4" t="s">
        <v>15</v>
      </c>
      <c r="B17" s="171">
        <v>19000</v>
      </c>
      <c r="C17" s="169">
        <v>19000</v>
      </c>
      <c r="D17" s="172">
        <f t="shared" si="0"/>
        <v>1</v>
      </c>
    </row>
    <row r="18" spans="1:4">
      <c r="A18" s="4" t="s">
        <v>16</v>
      </c>
      <c r="B18" s="171">
        <v>20000</v>
      </c>
      <c r="C18" s="169">
        <v>7000</v>
      </c>
      <c r="D18" s="172">
        <f t="shared" si="0"/>
        <v>2.8571</v>
      </c>
    </row>
    <row r="19" spans="1:4">
      <c r="A19" s="4" t="s">
        <v>17</v>
      </c>
      <c r="B19" s="171">
        <v>50000</v>
      </c>
      <c r="C19" s="169">
        <v>53000</v>
      </c>
      <c r="D19" s="172">
        <f t="shared" si="0"/>
        <v>0.94340000000000002</v>
      </c>
    </row>
    <row r="20" spans="1:4">
      <c r="A20" s="4" t="s">
        <v>198</v>
      </c>
      <c r="B20" s="171">
        <v>55000</v>
      </c>
      <c r="C20" s="169">
        <v>55900</v>
      </c>
      <c r="D20" s="172">
        <f t="shared" si="0"/>
        <v>0.9839</v>
      </c>
    </row>
    <row r="21" spans="1:4">
      <c r="A21" s="4" t="s">
        <v>199</v>
      </c>
      <c r="B21" s="171">
        <v>2000</v>
      </c>
      <c r="C21" s="169">
        <v>2500</v>
      </c>
      <c r="D21" s="172">
        <f t="shared" si="0"/>
        <v>0.8</v>
      </c>
    </row>
    <row r="22" spans="1:4">
      <c r="A22" s="4" t="s">
        <v>19</v>
      </c>
      <c r="B22" s="171">
        <v>200</v>
      </c>
      <c r="C22" s="169">
        <v>400</v>
      </c>
      <c r="D22" s="172">
        <f t="shared" si="0"/>
        <v>0.5</v>
      </c>
    </row>
    <row r="23" spans="1:4">
      <c r="A23" s="9" t="s">
        <v>1</v>
      </c>
      <c r="B23" s="169">
        <f>SUM(B24:B31)</f>
        <v>482300</v>
      </c>
      <c r="C23" s="169">
        <f>SUM(C24:C31)</f>
        <v>495130</v>
      </c>
      <c r="D23" s="172">
        <f t="shared" si="0"/>
        <v>0.97409999999999997</v>
      </c>
    </row>
    <row r="24" spans="1:4">
      <c r="A24" s="4" t="s">
        <v>20</v>
      </c>
      <c r="B24" s="171">
        <v>80000</v>
      </c>
      <c r="C24" s="169">
        <v>120000</v>
      </c>
      <c r="D24" s="172">
        <f t="shared" si="0"/>
        <v>0.66669999999999996</v>
      </c>
    </row>
    <row r="25" spans="1:4">
      <c r="A25" s="4" t="s">
        <v>21</v>
      </c>
      <c r="B25" s="171">
        <v>33000</v>
      </c>
      <c r="C25" s="169">
        <v>33000</v>
      </c>
      <c r="D25" s="172">
        <f t="shared" si="0"/>
        <v>1</v>
      </c>
    </row>
    <row r="26" spans="1:4">
      <c r="A26" s="4" t="s">
        <v>22</v>
      </c>
      <c r="B26" s="171">
        <v>145000</v>
      </c>
      <c r="C26" s="169">
        <v>136100</v>
      </c>
      <c r="D26" s="172">
        <f t="shared" si="0"/>
        <v>1.0653999999999999</v>
      </c>
    </row>
    <row r="27" spans="1:4">
      <c r="A27" s="4" t="s">
        <v>23</v>
      </c>
      <c r="B27" s="171">
        <v>16000</v>
      </c>
      <c r="C27" s="169">
        <v>16030</v>
      </c>
      <c r="D27" s="172">
        <f t="shared" si="0"/>
        <v>0.99809999999999999</v>
      </c>
    </row>
    <row r="28" spans="1:4">
      <c r="A28" s="4" t="s">
        <v>24</v>
      </c>
      <c r="B28" s="171">
        <v>190000</v>
      </c>
      <c r="C28" s="169">
        <v>170000</v>
      </c>
      <c r="D28" s="172">
        <f t="shared" si="0"/>
        <v>1.1175999999999999</v>
      </c>
    </row>
    <row r="29" spans="1:4">
      <c r="A29" s="4" t="s">
        <v>25</v>
      </c>
      <c r="B29" s="171">
        <v>1800</v>
      </c>
      <c r="C29" s="169">
        <v>1000</v>
      </c>
      <c r="D29" s="172">
        <f t="shared" si="0"/>
        <v>1.8</v>
      </c>
    </row>
    <row r="30" spans="1:4">
      <c r="A30" s="4" t="s">
        <v>26</v>
      </c>
      <c r="B30" s="171">
        <v>12000</v>
      </c>
      <c r="C30" s="169">
        <v>12000</v>
      </c>
      <c r="D30" s="172">
        <f t="shared" si="0"/>
        <v>1</v>
      </c>
    </row>
    <row r="31" spans="1:4">
      <c r="A31" s="4" t="s">
        <v>27</v>
      </c>
      <c r="B31" s="171">
        <v>4500</v>
      </c>
      <c r="C31" s="169">
        <v>7000</v>
      </c>
      <c r="D31" s="172">
        <f t="shared" si="0"/>
        <v>0.64290000000000003</v>
      </c>
    </row>
    <row r="32" spans="1:4">
      <c r="A32" s="107" t="s">
        <v>167</v>
      </c>
      <c r="B32" s="171">
        <f>B5+B23</f>
        <v>1206400</v>
      </c>
      <c r="C32" s="171">
        <f>C5+C23</f>
        <v>1238730</v>
      </c>
      <c r="D32" s="172">
        <f t="shared" si="0"/>
        <v>0.97389999999999999</v>
      </c>
    </row>
    <row r="33" spans="1:4">
      <c r="A33" s="10" t="s">
        <v>30</v>
      </c>
      <c r="B33" s="171"/>
      <c r="C33" s="169"/>
      <c r="D33" s="172"/>
    </row>
    <row r="34" spans="1:4">
      <c r="A34" s="10" t="s">
        <v>31</v>
      </c>
      <c r="B34" s="171"/>
      <c r="C34" s="169"/>
      <c r="D34" s="172"/>
    </row>
    <row r="35" spans="1:4">
      <c r="A35" s="6" t="s">
        <v>78</v>
      </c>
      <c r="B35" s="171">
        <f>SUM(B36:B38)</f>
        <v>1130139</v>
      </c>
      <c r="C35" s="171">
        <f>SUM(C36:C38)</f>
        <v>1098722</v>
      </c>
      <c r="D35" s="172">
        <f t="shared" si="0"/>
        <v>1.0286</v>
      </c>
    </row>
    <row r="36" spans="1:4">
      <c r="A36" s="68" t="s">
        <v>164</v>
      </c>
      <c r="B36" s="171">
        <v>78751</v>
      </c>
      <c r="C36" s="173">
        <v>78751</v>
      </c>
      <c r="D36" s="172">
        <f t="shared" si="0"/>
        <v>1</v>
      </c>
    </row>
    <row r="37" spans="1:4">
      <c r="A37" s="68" t="s">
        <v>165</v>
      </c>
      <c r="B37" s="171">
        <v>984846</v>
      </c>
      <c r="C37" s="169">
        <v>959465</v>
      </c>
      <c r="D37" s="172">
        <f t="shared" si="0"/>
        <v>1.0265</v>
      </c>
    </row>
    <row r="38" spans="1:4">
      <c r="A38" s="68" t="s">
        <v>166</v>
      </c>
      <c r="B38" s="171">
        <v>66542</v>
      </c>
      <c r="C38" s="169">
        <v>60506</v>
      </c>
      <c r="D38" s="172">
        <f t="shared" si="0"/>
        <v>1.0998000000000001</v>
      </c>
    </row>
    <row r="39" spans="1:4">
      <c r="A39" s="7" t="s">
        <v>163</v>
      </c>
      <c r="B39" s="171"/>
      <c r="C39" s="169"/>
      <c r="D39" s="172"/>
    </row>
    <row r="40" spans="1:4">
      <c r="A40" s="5" t="s">
        <v>33</v>
      </c>
      <c r="B40" s="171"/>
      <c r="C40" s="169"/>
      <c r="D40" s="172"/>
    </row>
    <row r="41" spans="1:4">
      <c r="A41" s="5" t="s">
        <v>34</v>
      </c>
      <c r="B41" s="171">
        <v>776529</v>
      </c>
      <c r="C41" s="171">
        <v>661952</v>
      </c>
      <c r="D41" s="172">
        <f t="shared" si="0"/>
        <v>1.1731</v>
      </c>
    </row>
    <row r="42" spans="1:4">
      <c r="A42" s="8" t="s">
        <v>186</v>
      </c>
      <c r="B42" s="171">
        <v>246556</v>
      </c>
      <c r="C42" s="169"/>
      <c r="D42" s="172"/>
    </row>
    <row r="43" spans="1:4">
      <c r="A43" s="6" t="s">
        <v>200</v>
      </c>
      <c r="B43" s="171">
        <v>39484</v>
      </c>
      <c r="C43" s="169">
        <v>52668</v>
      </c>
      <c r="D43" s="172">
        <f t="shared" si="0"/>
        <v>0.74970000000000003</v>
      </c>
    </row>
    <row r="44" spans="1:4">
      <c r="A44" s="6" t="s">
        <v>286</v>
      </c>
      <c r="B44" s="171"/>
      <c r="C44" s="169"/>
      <c r="D44" s="172"/>
    </row>
    <row r="45" spans="1:4">
      <c r="A45" s="107" t="s">
        <v>168</v>
      </c>
      <c r="B45" s="169">
        <f>SUM(B35,B32,B39,B40,B41,B42,B43,B44)</f>
        <v>3399108</v>
      </c>
      <c r="C45" s="169">
        <f>SUM(C35,C32,C39,C40,C41,C42,C43,C44)</f>
        <v>3052072</v>
      </c>
      <c r="D45" s="172">
        <f t="shared" si="0"/>
        <v>1.1136999999999999</v>
      </c>
    </row>
    <row r="46" spans="1:4">
      <c r="A46" s="3"/>
      <c r="B46" s="1"/>
    </row>
    <row r="47" spans="1:4">
      <c r="A47" s="3"/>
      <c r="B47" s="1"/>
    </row>
    <row r="48" spans="1:4">
      <c r="A48" s="3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Zeros="0" zoomScale="115" zoomScaleNormal="115" workbookViewId="0">
      <selection activeCell="G21" sqref="G21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105" t="s">
        <v>287</v>
      </c>
      <c r="B1" s="1"/>
    </row>
    <row r="2" spans="1:7" ht="24">
      <c r="A2" s="235" t="s">
        <v>469</v>
      </c>
      <c r="B2" s="235"/>
      <c r="C2" s="235"/>
      <c r="D2" s="235"/>
    </row>
    <row r="3" spans="1:7" ht="19.5" customHeight="1">
      <c r="A3" s="2"/>
      <c r="B3" s="1"/>
      <c r="D3" s="104" t="s">
        <v>29</v>
      </c>
    </row>
    <row r="4" spans="1:7" ht="44.25" customHeight="1">
      <c r="A4" s="102" t="s">
        <v>370</v>
      </c>
      <c r="B4" s="102" t="s">
        <v>28</v>
      </c>
      <c r="C4" s="103" t="s">
        <v>470</v>
      </c>
      <c r="D4" s="103" t="s">
        <v>471</v>
      </c>
    </row>
    <row r="5" spans="1:7">
      <c r="A5" s="12" t="s">
        <v>201</v>
      </c>
      <c r="B5" s="176">
        <v>340582</v>
      </c>
      <c r="C5" s="174">
        <v>326390</v>
      </c>
      <c r="D5" s="178">
        <f>B5/C5</f>
        <v>1.0435000000000001</v>
      </c>
    </row>
    <row r="6" spans="1:7">
      <c r="A6" s="12" t="s">
        <v>35</v>
      </c>
      <c r="B6" s="177"/>
      <c r="C6" s="174"/>
      <c r="D6" s="178"/>
    </row>
    <row r="7" spans="1:7">
      <c r="A7" s="12" t="s">
        <v>36</v>
      </c>
      <c r="B7" s="177">
        <v>4526</v>
      </c>
      <c r="C7" s="174">
        <v>4670</v>
      </c>
      <c r="D7" s="178">
        <f t="shared" ref="D7:D44" si="0">B7/C7</f>
        <v>0.96919999999999995</v>
      </c>
    </row>
    <row r="8" spans="1:7">
      <c r="A8" s="12" t="s">
        <v>37</v>
      </c>
      <c r="B8" s="177">
        <v>134908</v>
      </c>
      <c r="C8" s="174">
        <v>129870</v>
      </c>
      <c r="D8" s="178">
        <f t="shared" si="0"/>
        <v>1.0387999999999999</v>
      </c>
    </row>
    <row r="9" spans="1:7">
      <c r="A9" s="12" t="s">
        <v>38</v>
      </c>
      <c r="B9" s="177">
        <v>666167</v>
      </c>
      <c r="C9" s="174">
        <v>637260</v>
      </c>
      <c r="D9" s="178">
        <f t="shared" si="0"/>
        <v>1.0454000000000001</v>
      </c>
      <c r="G9" s="42"/>
    </row>
    <row r="10" spans="1:7">
      <c r="A10" s="12" t="s">
        <v>39</v>
      </c>
      <c r="B10" s="177">
        <v>39179</v>
      </c>
      <c r="C10" s="174">
        <v>35800</v>
      </c>
      <c r="D10" s="178">
        <f t="shared" si="0"/>
        <v>1.0944</v>
      </c>
    </row>
    <row r="11" spans="1:7">
      <c r="A11" s="12" t="s">
        <v>202</v>
      </c>
      <c r="B11" s="177">
        <v>37714</v>
      </c>
      <c r="C11" s="174">
        <v>38020</v>
      </c>
      <c r="D11" s="178">
        <f t="shared" si="0"/>
        <v>0.99199999999999999</v>
      </c>
    </row>
    <row r="12" spans="1:7">
      <c r="A12" s="12" t="s">
        <v>40</v>
      </c>
      <c r="B12" s="177">
        <v>413246</v>
      </c>
      <c r="C12" s="174">
        <v>406100</v>
      </c>
      <c r="D12" s="178">
        <f t="shared" si="0"/>
        <v>1.0176000000000001</v>
      </c>
    </row>
    <row r="13" spans="1:7">
      <c r="A13" s="12" t="s">
        <v>203</v>
      </c>
      <c r="B13" s="177">
        <v>379578</v>
      </c>
      <c r="C13" s="174">
        <v>346820</v>
      </c>
      <c r="D13" s="178">
        <f t="shared" si="0"/>
        <v>1.0945</v>
      </c>
    </row>
    <row r="14" spans="1:7">
      <c r="A14" s="12" t="s">
        <v>41</v>
      </c>
      <c r="B14" s="177">
        <v>99191</v>
      </c>
      <c r="C14" s="174">
        <v>73110</v>
      </c>
      <c r="D14" s="178">
        <f t="shared" si="0"/>
        <v>1.3567</v>
      </c>
    </row>
    <row r="15" spans="1:7">
      <c r="A15" s="12" t="s">
        <v>42</v>
      </c>
      <c r="B15" s="177">
        <v>125651</v>
      </c>
      <c r="C15" s="174">
        <v>118900</v>
      </c>
      <c r="D15" s="178">
        <f t="shared" si="0"/>
        <v>1.0568</v>
      </c>
    </row>
    <row r="16" spans="1:7">
      <c r="A16" s="12" t="s">
        <v>43</v>
      </c>
      <c r="B16" s="177">
        <v>292470</v>
      </c>
      <c r="C16" s="174">
        <v>322760</v>
      </c>
      <c r="D16" s="178">
        <f t="shared" si="0"/>
        <v>0.90620000000000001</v>
      </c>
    </row>
    <row r="17" spans="1:4">
      <c r="A17" s="12" t="s">
        <v>44</v>
      </c>
      <c r="B17" s="177">
        <v>45587</v>
      </c>
      <c r="C17" s="174">
        <v>43720</v>
      </c>
      <c r="D17" s="178">
        <f t="shared" si="0"/>
        <v>1.0427</v>
      </c>
    </row>
    <row r="18" spans="1:4">
      <c r="A18" s="12" t="s">
        <v>204</v>
      </c>
      <c r="B18" s="177">
        <v>39790</v>
      </c>
      <c r="C18" s="174">
        <v>42310</v>
      </c>
      <c r="D18" s="178">
        <f t="shared" si="0"/>
        <v>0.94040000000000001</v>
      </c>
    </row>
    <row r="19" spans="1:4">
      <c r="A19" s="12" t="s">
        <v>45</v>
      </c>
      <c r="B19" s="177">
        <v>16911</v>
      </c>
      <c r="C19" s="174">
        <v>24200</v>
      </c>
      <c r="D19" s="178">
        <f t="shared" si="0"/>
        <v>0.69879999999999998</v>
      </c>
    </row>
    <row r="20" spans="1:4">
      <c r="A20" s="12" t="s">
        <v>46</v>
      </c>
      <c r="B20" s="177">
        <v>1118</v>
      </c>
      <c r="C20" s="174">
        <v>1370</v>
      </c>
      <c r="D20" s="178">
        <f t="shared" si="0"/>
        <v>0.81610000000000005</v>
      </c>
    </row>
    <row r="21" spans="1:4">
      <c r="A21" s="12" t="s">
        <v>47</v>
      </c>
      <c r="B21" s="177">
        <v>1772</v>
      </c>
      <c r="C21" s="174">
        <v>1810</v>
      </c>
      <c r="D21" s="178">
        <f t="shared" si="0"/>
        <v>0.97899999999999998</v>
      </c>
    </row>
    <row r="22" spans="1:4">
      <c r="A22" s="12" t="s">
        <v>205</v>
      </c>
      <c r="B22" s="177">
        <v>30331</v>
      </c>
      <c r="C22" s="174">
        <v>25710</v>
      </c>
      <c r="D22" s="178">
        <f t="shared" si="0"/>
        <v>1.1797</v>
      </c>
    </row>
    <row r="23" spans="1:4">
      <c r="A23" s="12" t="s">
        <v>48</v>
      </c>
      <c r="B23" s="177">
        <v>18268</v>
      </c>
      <c r="C23" s="174">
        <v>29500</v>
      </c>
      <c r="D23" s="178">
        <f t="shared" si="0"/>
        <v>0.61929999999999996</v>
      </c>
    </row>
    <row r="24" spans="1:4">
      <c r="A24" s="12" t="s">
        <v>49</v>
      </c>
      <c r="B24" s="177">
        <v>8933</v>
      </c>
      <c r="C24" s="174">
        <v>8460</v>
      </c>
      <c r="D24" s="178">
        <f t="shared" si="0"/>
        <v>1.0559000000000001</v>
      </c>
    </row>
    <row r="25" spans="1:4">
      <c r="A25" s="12" t="s">
        <v>206</v>
      </c>
      <c r="B25" s="177">
        <v>19977</v>
      </c>
      <c r="C25" s="174">
        <v>16270</v>
      </c>
      <c r="D25" s="178">
        <f t="shared" si="0"/>
        <v>1.2278</v>
      </c>
    </row>
    <row r="26" spans="1:4">
      <c r="A26" s="12" t="s">
        <v>207</v>
      </c>
      <c r="B26" s="177">
        <v>31960</v>
      </c>
      <c r="C26" s="174">
        <v>29680</v>
      </c>
      <c r="D26" s="178">
        <f t="shared" si="0"/>
        <v>1.0768</v>
      </c>
    </row>
    <row r="27" spans="1:4">
      <c r="A27" s="12" t="s">
        <v>208</v>
      </c>
      <c r="B27" s="177">
        <v>91004</v>
      </c>
      <c r="C27" s="174">
        <v>92000</v>
      </c>
      <c r="D27" s="178">
        <f t="shared" si="0"/>
        <v>0.98919999999999997</v>
      </c>
    </row>
    <row r="28" spans="1:4">
      <c r="A28" s="12" t="s">
        <v>209</v>
      </c>
      <c r="B28" s="177">
        <v>120105</v>
      </c>
      <c r="C28" s="174">
        <v>127340</v>
      </c>
      <c r="D28" s="178">
        <f t="shared" si="0"/>
        <v>0.94320000000000004</v>
      </c>
    </row>
    <row r="29" spans="1:4">
      <c r="A29" s="12" t="s">
        <v>210</v>
      </c>
      <c r="B29" s="177">
        <v>512</v>
      </c>
      <c r="C29" s="174">
        <v>750</v>
      </c>
      <c r="D29" s="178">
        <f t="shared" si="0"/>
        <v>0.68269999999999997</v>
      </c>
    </row>
    <row r="30" spans="1:4" ht="16.149999999999999" customHeight="1">
      <c r="A30" s="106" t="s">
        <v>174</v>
      </c>
      <c r="B30" s="177">
        <f>SUM(B5:B29)</f>
        <v>2959480</v>
      </c>
      <c r="C30" s="177">
        <f>SUM(C5:C29)</f>
        <v>2882820</v>
      </c>
      <c r="D30" s="178">
        <f t="shared" si="0"/>
        <v>1.0266</v>
      </c>
    </row>
    <row r="31" spans="1:4" ht="15" customHeight="1">
      <c r="A31" s="38" t="s">
        <v>169</v>
      </c>
      <c r="B31" s="177">
        <v>272338</v>
      </c>
      <c r="C31" s="174"/>
      <c r="D31" s="178"/>
    </row>
    <row r="32" spans="1:4" ht="15" customHeight="1">
      <c r="A32" s="38" t="s">
        <v>4</v>
      </c>
      <c r="B32" s="177">
        <f>SUM(B33,B37:B43)</f>
        <v>167290</v>
      </c>
      <c r="C32" s="177">
        <f>SUM(C33,C37:C43)</f>
        <v>169252</v>
      </c>
      <c r="D32" s="178">
        <f t="shared" si="0"/>
        <v>0.98839999999999995</v>
      </c>
    </row>
    <row r="33" spans="1:4" ht="15" customHeight="1">
      <c r="A33" s="15" t="s">
        <v>51</v>
      </c>
      <c r="B33" s="177">
        <f>SUM(B34:B36)</f>
        <v>0</v>
      </c>
      <c r="C33" s="177"/>
      <c r="D33" s="178"/>
    </row>
    <row r="34" spans="1:4" ht="15" customHeight="1">
      <c r="A34" s="15" t="s">
        <v>170</v>
      </c>
      <c r="B34" s="177"/>
      <c r="C34" s="177"/>
      <c r="D34" s="178"/>
    </row>
    <row r="35" spans="1:4" ht="15" customHeight="1">
      <c r="A35" s="14" t="s">
        <v>171</v>
      </c>
      <c r="B35" s="177"/>
      <c r="C35" s="177"/>
      <c r="D35" s="178"/>
    </row>
    <row r="36" spans="1:4" ht="15.6" customHeight="1">
      <c r="A36" s="14" t="s">
        <v>172</v>
      </c>
      <c r="B36" s="177"/>
      <c r="C36" s="177"/>
      <c r="D36" s="178"/>
    </row>
    <row r="37" spans="1:4">
      <c r="A37" s="15" t="s">
        <v>173</v>
      </c>
      <c r="B37" s="177">
        <v>167290</v>
      </c>
      <c r="C37" s="169">
        <v>169252</v>
      </c>
      <c r="D37" s="178">
        <f t="shared" si="0"/>
        <v>0.98839999999999995</v>
      </c>
    </row>
    <row r="38" spans="1:4">
      <c r="A38" s="16" t="s">
        <v>54</v>
      </c>
      <c r="B38" s="177"/>
      <c r="C38" s="169"/>
      <c r="D38" s="178"/>
    </row>
    <row r="39" spans="1:4">
      <c r="A39" s="13" t="s">
        <v>55</v>
      </c>
      <c r="B39" s="177"/>
      <c r="C39" s="169"/>
      <c r="D39" s="178"/>
    </row>
    <row r="40" spans="1:4">
      <c r="A40" s="14" t="s">
        <v>52</v>
      </c>
      <c r="B40" s="177"/>
      <c r="C40" s="169"/>
      <c r="D40" s="178"/>
    </row>
    <row r="41" spans="1:4">
      <c r="A41" s="88" t="s">
        <v>53</v>
      </c>
      <c r="B41" s="177"/>
      <c r="C41" s="169"/>
      <c r="D41" s="178"/>
    </row>
    <row r="42" spans="1:4">
      <c r="A42" s="87" t="s">
        <v>212</v>
      </c>
      <c r="B42" s="177"/>
      <c r="C42" s="169"/>
      <c r="D42" s="178"/>
    </row>
    <row r="43" spans="1:4">
      <c r="A43" s="88" t="s">
        <v>288</v>
      </c>
      <c r="B43" s="177"/>
      <c r="C43" s="175"/>
      <c r="D43" s="178"/>
    </row>
    <row r="44" spans="1:4">
      <c r="A44" s="17" t="s">
        <v>175</v>
      </c>
      <c r="B44" s="177">
        <f>SUM(B30,B31,B32)</f>
        <v>3399108</v>
      </c>
      <c r="C44" s="177">
        <f>SUM(C30,C31,C32)</f>
        <v>3052072</v>
      </c>
      <c r="D44" s="178">
        <f t="shared" si="0"/>
        <v>1.1136999999999999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F14" sqref="F14"/>
    </sheetView>
  </sheetViews>
  <sheetFormatPr defaultRowHeight="14.25"/>
  <cols>
    <col min="1" max="1" width="37.125" customWidth="1"/>
    <col min="2" max="2" width="13.625" customWidth="1"/>
    <col min="3" max="3" width="14" customWidth="1"/>
    <col min="4" max="4" width="15.125" customWidth="1"/>
  </cols>
  <sheetData>
    <row r="1" spans="1:7" ht="18" customHeight="1">
      <c r="A1" s="105" t="s">
        <v>93</v>
      </c>
      <c r="B1" s="1"/>
    </row>
    <row r="2" spans="1:7" ht="24">
      <c r="A2" s="235" t="s">
        <v>472</v>
      </c>
      <c r="B2" s="235"/>
      <c r="C2" s="235"/>
      <c r="D2" s="235"/>
    </row>
    <row r="3" spans="1:7" ht="18" customHeight="1">
      <c r="A3" s="2"/>
      <c r="B3" s="1"/>
      <c r="D3" s="104" t="s">
        <v>29</v>
      </c>
    </row>
    <row r="4" spans="1:7" ht="51" customHeight="1">
      <c r="A4" s="101" t="s">
        <v>369</v>
      </c>
      <c r="B4" s="102" t="s">
        <v>28</v>
      </c>
      <c r="C4" s="103" t="s">
        <v>470</v>
      </c>
      <c r="D4" s="103" t="s">
        <v>471</v>
      </c>
    </row>
    <row r="5" spans="1:7">
      <c r="A5" s="9" t="s">
        <v>0</v>
      </c>
      <c r="B5" s="171">
        <f>SUM(B6:B22)</f>
        <v>150000</v>
      </c>
      <c r="C5" s="171">
        <f>SUM(C6:C22)</f>
        <v>150000</v>
      </c>
      <c r="D5" s="172">
        <f>B5/C5</f>
        <v>1</v>
      </c>
    </row>
    <row r="6" spans="1:7">
      <c r="A6" s="4" t="s">
        <v>5</v>
      </c>
      <c r="B6" s="171">
        <v>52900</v>
      </c>
      <c r="C6" s="169">
        <v>70000</v>
      </c>
      <c r="D6" s="172">
        <f t="shared" ref="D6:D45" si="0">B6/C6</f>
        <v>0.75570000000000004</v>
      </c>
    </row>
    <row r="7" spans="1:7">
      <c r="A7" s="4" t="s">
        <v>154</v>
      </c>
      <c r="B7" s="171"/>
      <c r="C7" s="169"/>
      <c r="D7" s="172"/>
    </row>
    <row r="8" spans="1:7">
      <c r="A8" s="4" t="s">
        <v>6</v>
      </c>
      <c r="B8" s="171">
        <v>15500</v>
      </c>
      <c r="C8" s="169">
        <v>23000</v>
      </c>
      <c r="D8" s="172">
        <f t="shared" si="0"/>
        <v>0.67390000000000005</v>
      </c>
    </row>
    <row r="9" spans="1:7">
      <c r="A9" s="4" t="s">
        <v>7</v>
      </c>
      <c r="B9" s="171"/>
      <c r="C9" s="169"/>
      <c r="D9" s="172"/>
      <c r="G9" s="42"/>
    </row>
    <row r="10" spans="1:7">
      <c r="A10" s="4" t="s">
        <v>8</v>
      </c>
      <c r="B10" s="171">
        <v>5950</v>
      </c>
      <c r="C10" s="169">
        <v>5000</v>
      </c>
      <c r="D10" s="172">
        <f t="shared" si="0"/>
        <v>1.19</v>
      </c>
    </row>
    <row r="11" spans="1:7">
      <c r="A11" s="4" t="s">
        <v>9</v>
      </c>
      <c r="B11" s="171">
        <v>2300</v>
      </c>
      <c r="C11" s="169">
        <v>200</v>
      </c>
      <c r="D11" s="172">
        <f t="shared" si="0"/>
        <v>11.5</v>
      </c>
    </row>
    <row r="12" spans="1:7">
      <c r="A12" s="4" t="s">
        <v>10</v>
      </c>
      <c r="B12" s="171">
        <v>12000</v>
      </c>
      <c r="C12" s="169">
        <v>12500</v>
      </c>
      <c r="D12" s="172">
        <f t="shared" si="0"/>
        <v>0.96</v>
      </c>
    </row>
    <row r="13" spans="1:7">
      <c r="A13" s="4" t="s">
        <v>11</v>
      </c>
      <c r="B13" s="171">
        <v>13000</v>
      </c>
      <c r="C13" s="169">
        <v>10200</v>
      </c>
      <c r="D13" s="172">
        <f t="shared" si="0"/>
        <v>1.2745</v>
      </c>
    </row>
    <row r="14" spans="1:7">
      <c r="A14" s="4" t="s">
        <v>12</v>
      </c>
      <c r="B14" s="171">
        <v>9000</v>
      </c>
      <c r="C14" s="169">
        <v>8000</v>
      </c>
      <c r="D14" s="172">
        <f t="shared" si="0"/>
        <v>1.125</v>
      </c>
    </row>
    <row r="15" spans="1:7">
      <c r="A15" s="4" t="s">
        <v>13</v>
      </c>
      <c r="B15" s="171">
        <v>4000</v>
      </c>
      <c r="C15" s="169">
        <v>4000</v>
      </c>
      <c r="D15" s="172">
        <f t="shared" si="0"/>
        <v>1</v>
      </c>
    </row>
    <row r="16" spans="1:7">
      <c r="A16" s="4" t="s">
        <v>14</v>
      </c>
      <c r="B16" s="171">
        <v>24500</v>
      </c>
      <c r="C16" s="169">
        <v>8000</v>
      </c>
      <c r="D16" s="172">
        <f t="shared" si="0"/>
        <v>3.0625</v>
      </c>
    </row>
    <row r="17" spans="1:4">
      <c r="A17" s="4" t="s">
        <v>15</v>
      </c>
      <c r="B17" s="171">
        <v>2300</v>
      </c>
      <c r="C17" s="169">
        <v>2000</v>
      </c>
      <c r="D17" s="172">
        <f t="shared" si="0"/>
        <v>1.1499999999999999</v>
      </c>
    </row>
    <row r="18" spans="1:4">
      <c r="A18" s="4" t="s">
        <v>16</v>
      </c>
      <c r="B18" s="171">
        <v>800</v>
      </c>
      <c r="C18" s="169">
        <v>350</v>
      </c>
      <c r="D18" s="172">
        <f t="shared" si="0"/>
        <v>2.2856999999999998</v>
      </c>
    </row>
    <row r="19" spans="1:4">
      <c r="A19" s="4" t="s">
        <v>17</v>
      </c>
      <c r="B19" s="171">
        <v>7000</v>
      </c>
      <c r="C19" s="169">
        <v>6000</v>
      </c>
      <c r="D19" s="172">
        <f t="shared" si="0"/>
        <v>1.1667000000000001</v>
      </c>
    </row>
    <row r="20" spans="1:4">
      <c r="A20" s="4" t="s">
        <v>18</v>
      </c>
      <c r="B20" s="171">
        <v>200</v>
      </c>
      <c r="C20" s="169">
        <v>200</v>
      </c>
      <c r="D20" s="172">
        <f t="shared" si="0"/>
        <v>1</v>
      </c>
    </row>
    <row r="21" spans="1:4">
      <c r="A21" s="4" t="s">
        <v>199</v>
      </c>
      <c r="B21" s="171">
        <v>550</v>
      </c>
      <c r="C21" s="169">
        <v>550</v>
      </c>
      <c r="D21" s="172">
        <f t="shared" si="0"/>
        <v>1</v>
      </c>
    </row>
    <row r="22" spans="1:4">
      <c r="A22" s="4" t="s">
        <v>19</v>
      </c>
      <c r="B22" s="171"/>
      <c r="C22" s="169"/>
      <c r="D22" s="172"/>
    </row>
    <row r="23" spans="1:4">
      <c r="A23" s="9" t="s">
        <v>1</v>
      </c>
      <c r="B23" s="171">
        <f>SUM(B24:B31)</f>
        <v>94900</v>
      </c>
      <c r="C23" s="171">
        <f>SUM(C24:C31)</f>
        <v>90600</v>
      </c>
      <c r="D23" s="172">
        <f t="shared" si="0"/>
        <v>1.0475000000000001</v>
      </c>
    </row>
    <row r="24" spans="1:4">
      <c r="A24" s="4" t="s">
        <v>20</v>
      </c>
      <c r="B24" s="171">
        <v>15000</v>
      </c>
      <c r="C24" s="169">
        <v>44600</v>
      </c>
      <c r="D24" s="172">
        <f t="shared" si="0"/>
        <v>0.33629999999999999</v>
      </c>
    </row>
    <row r="25" spans="1:4">
      <c r="A25" s="4" t="s">
        <v>21</v>
      </c>
      <c r="B25" s="171">
        <v>6000</v>
      </c>
      <c r="C25" s="169">
        <v>6000</v>
      </c>
      <c r="D25" s="172">
        <f t="shared" si="0"/>
        <v>1</v>
      </c>
    </row>
    <row r="26" spans="1:4">
      <c r="A26" s="4" t="s">
        <v>22</v>
      </c>
      <c r="B26" s="171">
        <v>55000</v>
      </c>
      <c r="C26" s="169">
        <v>24000</v>
      </c>
      <c r="D26" s="172">
        <f t="shared" si="0"/>
        <v>2.2917000000000001</v>
      </c>
    </row>
    <row r="27" spans="1:4">
      <c r="A27" s="4" t="s">
        <v>23</v>
      </c>
      <c r="B27" s="171"/>
      <c r="C27" s="169"/>
      <c r="D27" s="172"/>
    </row>
    <row r="28" spans="1:4">
      <c r="A28" s="4" t="s">
        <v>24</v>
      </c>
      <c r="B28" s="171">
        <v>13000</v>
      </c>
      <c r="C28" s="169">
        <v>10500</v>
      </c>
      <c r="D28" s="172">
        <f t="shared" si="0"/>
        <v>1.2381</v>
      </c>
    </row>
    <row r="29" spans="1:4">
      <c r="A29" s="4" t="s">
        <v>25</v>
      </c>
      <c r="B29" s="171">
        <v>240</v>
      </c>
      <c r="C29" s="169">
        <v>600</v>
      </c>
      <c r="D29" s="172">
        <f t="shared" si="0"/>
        <v>0.4</v>
      </c>
    </row>
    <row r="30" spans="1:4">
      <c r="A30" s="4" t="s">
        <v>26</v>
      </c>
      <c r="B30" s="171">
        <v>4660</v>
      </c>
      <c r="C30" s="169">
        <v>4155</v>
      </c>
      <c r="D30" s="172">
        <f t="shared" si="0"/>
        <v>1.1214999999999999</v>
      </c>
    </row>
    <row r="31" spans="1:4">
      <c r="A31" s="4" t="s">
        <v>27</v>
      </c>
      <c r="B31" s="171">
        <v>1000</v>
      </c>
      <c r="C31" s="169">
        <v>745</v>
      </c>
      <c r="D31" s="172">
        <f t="shared" si="0"/>
        <v>1.3423</v>
      </c>
    </row>
    <row r="32" spans="1:4">
      <c r="A32" s="107" t="s">
        <v>167</v>
      </c>
      <c r="B32" s="171">
        <f>B5+B23</f>
        <v>244900</v>
      </c>
      <c r="C32" s="171">
        <f>C5+C23</f>
        <v>240600</v>
      </c>
      <c r="D32" s="172">
        <f t="shared" si="0"/>
        <v>1.0179</v>
      </c>
    </row>
    <row r="33" spans="1:4">
      <c r="A33" s="10" t="s">
        <v>30</v>
      </c>
      <c r="B33" s="171"/>
      <c r="C33" s="169"/>
      <c r="D33" s="172"/>
    </row>
    <row r="34" spans="1:4">
      <c r="A34" s="10" t="s">
        <v>31</v>
      </c>
      <c r="B34" s="171">
        <f>SUM(B35,B39:B44)</f>
        <v>481953</v>
      </c>
      <c r="C34" s="171">
        <f>SUM(C35,C39:C44)</f>
        <v>444931</v>
      </c>
      <c r="D34" s="172">
        <f t="shared" si="0"/>
        <v>1.0831999999999999</v>
      </c>
    </row>
    <row r="35" spans="1:4">
      <c r="A35" s="6" t="s">
        <v>32</v>
      </c>
      <c r="B35" s="171">
        <f>SUM(B36:B38)</f>
        <v>266778</v>
      </c>
      <c r="C35" s="171">
        <f>SUM(C36:C38)</f>
        <v>243684</v>
      </c>
      <c r="D35" s="172">
        <f t="shared" si="0"/>
        <v>1.0948</v>
      </c>
    </row>
    <row r="36" spans="1:4">
      <c r="A36" s="68" t="s">
        <v>164</v>
      </c>
      <c r="B36" s="171">
        <v>16923</v>
      </c>
      <c r="C36" s="171">
        <v>16923</v>
      </c>
      <c r="D36" s="172">
        <f t="shared" si="0"/>
        <v>1</v>
      </c>
    </row>
    <row r="37" spans="1:4">
      <c r="A37" s="68" t="s">
        <v>165</v>
      </c>
      <c r="B37" s="171">
        <v>205253</v>
      </c>
      <c r="C37" s="169">
        <v>184931</v>
      </c>
      <c r="D37" s="172">
        <f t="shared" si="0"/>
        <v>1.1099000000000001</v>
      </c>
    </row>
    <row r="38" spans="1:4">
      <c r="A38" s="68" t="s">
        <v>166</v>
      </c>
      <c r="B38" s="171">
        <v>44602</v>
      </c>
      <c r="C38" s="169">
        <v>41830</v>
      </c>
      <c r="D38" s="172">
        <f t="shared" si="0"/>
        <v>1.0663</v>
      </c>
    </row>
    <row r="39" spans="1:4">
      <c r="A39" s="7" t="s">
        <v>163</v>
      </c>
      <c r="B39" s="171"/>
      <c r="C39" s="169"/>
      <c r="D39" s="172"/>
    </row>
    <row r="40" spans="1:4">
      <c r="A40" s="5" t="s">
        <v>33</v>
      </c>
      <c r="B40" s="171"/>
      <c r="C40" s="169"/>
      <c r="D40" s="172"/>
    </row>
    <row r="41" spans="1:4">
      <c r="A41" s="5" t="s">
        <v>34</v>
      </c>
      <c r="B41" s="171">
        <v>202345</v>
      </c>
      <c r="C41" s="169">
        <v>191943</v>
      </c>
      <c r="D41" s="172">
        <f t="shared" si="0"/>
        <v>1.0542</v>
      </c>
    </row>
    <row r="42" spans="1:4">
      <c r="A42" s="8" t="s">
        <v>186</v>
      </c>
      <c r="B42" s="171">
        <v>12830</v>
      </c>
      <c r="C42" s="169"/>
      <c r="D42" s="172"/>
    </row>
    <row r="43" spans="1:4">
      <c r="A43" s="6" t="s">
        <v>200</v>
      </c>
      <c r="B43" s="171"/>
      <c r="C43" s="169">
        <v>9304</v>
      </c>
      <c r="D43" s="172"/>
    </row>
    <row r="44" spans="1:4">
      <c r="A44" s="6" t="s">
        <v>286</v>
      </c>
      <c r="B44" s="171"/>
      <c r="C44" s="169"/>
      <c r="D44" s="172"/>
    </row>
    <row r="45" spans="1:4">
      <c r="A45" s="107" t="s">
        <v>168</v>
      </c>
      <c r="B45" s="171">
        <f>SUM(B32,B33,B34)</f>
        <v>726853</v>
      </c>
      <c r="C45" s="171">
        <f>SUM(C32,C33,C34)</f>
        <v>685531</v>
      </c>
      <c r="D45" s="172">
        <f t="shared" si="0"/>
        <v>1.0603</v>
      </c>
    </row>
    <row r="46" spans="1:4">
      <c r="A46" s="3"/>
      <c r="B46" s="1"/>
    </row>
    <row r="47" spans="1:4">
      <c r="A47" s="3"/>
      <c r="B47" s="1"/>
    </row>
    <row r="48" spans="1:4">
      <c r="A48" s="3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</sheetData>
  <mergeCells count="1">
    <mergeCell ref="A2:D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0" zoomScale="115" zoomScaleNormal="115" workbookViewId="0">
      <selection activeCell="A25" sqref="A25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105" t="s">
        <v>402</v>
      </c>
      <c r="B1" s="1"/>
    </row>
    <row r="2" spans="1:7" ht="24">
      <c r="A2" s="236" t="s">
        <v>473</v>
      </c>
      <c r="B2" s="236"/>
      <c r="C2" s="236"/>
      <c r="D2" s="236"/>
    </row>
    <row r="3" spans="1:7" ht="19.5" customHeight="1">
      <c r="A3" s="2"/>
      <c r="B3" s="1"/>
      <c r="D3" s="104" t="s">
        <v>29</v>
      </c>
    </row>
    <row r="4" spans="1:7" ht="44.25" customHeight="1">
      <c r="A4" s="102" t="s">
        <v>289</v>
      </c>
      <c r="B4" s="102" t="s">
        <v>28</v>
      </c>
      <c r="C4" s="103" t="s">
        <v>470</v>
      </c>
      <c r="D4" s="103" t="s">
        <v>471</v>
      </c>
    </row>
    <row r="5" spans="1:7">
      <c r="A5" s="12" t="s">
        <v>201</v>
      </c>
      <c r="B5" s="176">
        <v>49856</v>
      </c>
      <c r="C5" s="174">
        <v>50225</v>
      </c>
      <c r="D5" s="178">
        <f>B5/C5</f>
        <v>0.99270000000000003</v>
      </c>
    </row>
    <row r="6" spans="1:7">
      <c r="A6" s="12" t="s">
        <v>35</v>
      </c>
      <c r="B6" s="177"/>
      <c r="C6" s="174"/>
      <c r="D6" s="178"/>
    </row>
    <row r="7" spans="1:7">
      <c r="A7" s="12" t="s">
        <v>36</v>
      </c>
      <c r="B7" s="177"/>
      <c r="C7" s="174"/>
      <c r="D7" s="178"/>
    </row>
    <row r="8" spans="1:7">
      <c r="A8" s="12" t="s">
        <v>831</v>
      </c>
      <c r="B8" s="177">
        <f>35132+853</f>
        <v>35985</v>
      </c>
      <c r="C8" s="174">
        <f>35925+853</f>
        <v>36778</v>
      </c>
      <c r="D8" s="178">
        <f t="shared" ref="D8:D44" si="0">B8/C8</f>
        <v>0.97840000000000005</v>
      </c>
    </row>
    <row r="9" spans="1:7">
      <c r="A9" s="12" t="s">
        <v>38</v>
      </c>
      <c r="B9" s="177">
        <v>94863</v>
      </c>
      <c r="C9" s="174">
        <v>91082</v>
      </c>
      <c r="D9" s="178">
        <f t="shared" si="0"/>
        <v>1.0415000000000001</v>
      </c>
      <c r="G9" s="42"/>
    </row>
    <row r="10" spans="1:7">
      <c r="A10" s="12" t="s">
        <v>832</v>
      </c>
      <c r="B10" s="177">
        <v>8638</v>
      </c>
      <c r="C10" s="174">
        <v>5692</v>
      </c>
      <c r="D10" s="178">
        <f t="shared" si="0"/>
        <v>1.5176000000000001</v>
      </c>
    </row>
    <row r="11" spans="1:7">
      <c r="A11" s="12" t="s">
        <v>833</v>
      </c>
      <c r="B11" s="177">
        <v>14206</v>
      </c>
      <c r="C11" s="174">
        <v>13601</v>
      </c>
      <c r="D11" s="178">
        <f t="shared" si="0"/>
        <v>1.0445</v>
      </c>
    </row>
    <row r="12" spans="1:7">
      <c r="A12" s="12" t="s">
        <v>834</v>
      </c>
      <c r="B12" s="177">
        <v>80361</v>
      </c>
      <c r="C12" s="174">
        <v>87722</v>
      </c>
      <c r="D12" s="178">
        <f t="shared" si="0"/>
        <v>0.91610000000000003</v>
      </c>
    </row>
    <row r="13" spans="1:7">
      <c r="A13" s="12" t="s">
        <v>203</v>
      </c>
      <c r="B13" s="177">
        <v>140584</v>
      </c>
      <c r="C13" s="174">
        <v>130643</v>
      </c>
      <c r="D13" s="178">
        <f t="shared" si="0"/>
        <v>1.0761000000000001</v>
      </c>
    </row>
    <row r="14" spans="1:7">
      <c r="A14" s="12" t="s">
        <v>548</v>
      </c>
      <c r="B14" s="177">
        <v>68911</v>
      </c>
      <c r="C14" s="174">
        <v>52798</v>
      </c>
      <c r="D14" s="178">
        <f t="shared" si="0"/>
        <v>1.3051999999999999</v>
      </c>
    </row>
    <row r="15" spans="1:7">
      <c r="A15" s="12" t="s">
        <v>42</v>
      </c>
      <c r="B15" s="177">
        <v>17258</v>
      </c>
      <c r="C15" s="174">
        <v>10606</v>
      </c>
      <c r="D15" s="178">
        <f t="shared" si="0"/>
        <v>1.6272</v>
      </c>
    </row>
    <row r="16" spans="1:7">
      <c r="A16" s="12" t="s">
        <v>43</v>
      </c>
      <c r="B16" s="177">
        <v>44441</v>
      </c>
      <c r="C16" s="174">
        <v>53112</v>
      </c>
      <c r="D16" s="178">
        <f t="shared" si="0"/>
        <v>0.8367</v>
      </c>
    </row>
    <row r="17" spans="1:4">
      <c r="A17" s="12" t="s">
        <v>835</v>
      </c>
      <c r="B17" s="177">
        <v>25813</v>
      </c>
      <c r="C17" s="174">
        <v>23618</v>
      </c>
      <c r="D17" s="178">
        <f t="shared" si="0"/>
        <v>1.0929</v>
      </c>
    </row>
    <row r="18" spans="1:4">
      <c r="A18" s="12" t="s">
        <v>213</v>
      </c>
      <c r="B18" s="177">
        <v>6241</v>
      </c>
      <c r="C18" s="174">
        <v>8427</v>
      </c>
      <c r="D18" s="178">
        <f t="shared" si="0"/>
        <v>0.74060000000000004</v>
      </c>
    </row>
    <row r="19" spans="1:4">
      <c r="A19" s="12" t="s">
        <v>836</v>
      </c>
      <c r="B19" s="177">
        <v>3674</v>
      </c>
      <c r="C19" s="174">
        <v>8686</v>
      </c>
      <c r="D19" s="178">
        <f t="shared" si="0"/>
        <v>0.42299999999999999</v>
      </c>
    </row>
    <row r="20" spans="1:4">
      <c r="A20" s="12" t="s">
        <v>837</v>
      </c>
      <c r="B20" s="177">
        <v>524</v>
      </c>
      <c r="C20" s="174">
        <v>987</v>
      </c>
      <c r="D20" s="178">
        <f t="shared" si="0"/>
        <v>0.53090000000000004</v>
      </c>
    </row>
    <row r="21" spans="1:4">
      <c r="A21" s="12" t="s">
        <v>838</v>
      </c>
      <c r="B21" s="177">
        <v>605</v>
      </c>
      <c r="C21" s="174">
        <v>621</v>
      </c>
      <c r="D21" s="178">
        <f t="shared" si="0"/>
        <v>0.97419999999999995</v>
      </c>
    </row>
    <row r="22" spans="1:4">
      <c r="A22" s="12" t="s">
        <v>839</v>
      </c>
      <c r="B22" s="177">
        <v>3627</v>
      </c>
      <c r="C22" s="174">
        <v>3251</v>
      </c>
      <c r="D22" s="178">
        <f t="shared" si="0"/>
        <v>1.1156999999999999</v>
      </c>
    </row>
    <row r="23" spans="1:4">
      <c r="A23" s="12" t="s">
        <v>840</v>
      </c>
      <c r="B23" s="177">
        <v>2518</v>
      </c>
      <c r="C23" s="174">
        <v>5335</v>
      </c>
      <c r="D23" s="178">
        <f t="shared" si="0"/>
        <v>0.47199999999999998</v>
      </c>
    </row>
    <row r="24" spans="1:4">
      <c r="A24" s="12" t="s">
        <v>841</v>
      </c>
      <c r="B24" s="177">
        <v>3160</v>
      </c>
      <c r="C24" s="174">
        <v>3130</v>
      </c>
      <c r="D24" s="178">
        <f t="shared" si="0"/>
        <v>1.0096000000000001</v>
      </c>
    </row>
    <row r="25" spans="1:4">
      <c r="A25" s="12" t="s">
        <v>842</v>
      </c>
      <c r="B25" s="177">
        <v>9633</v>
      </c>
      <c r="C25" s="174">
        <v>7682</v>
      </c>
      <c r="D25" s="178">
        <f t="shared" si="0"/>
        <v>1.254</v>
      </c>
    </row>
    <row r="26" spans="1:4">
      <c r="A26" s="12" t="s">
        <v>207</v>
      </c>
      <c r="B26" s="177">
        <v>4000</v>
      </c>
      <c r="C26" s="174">
        <v>4000</v>
      </c>
      <c r="D26" s="178">
        <f t="shared" si="0"/>
        <v>1</v>
      </c>
    </row>
    <row r="27" spans="1:4">
      <c r="A27" s="12" t="s">
        <v>208</v>
      </c>
      <c r="B27" s="177">
        <v>11503</v>
      </c>
      <c r="C27" s="174">
        <v>6767</v>
      </c>
      <c r="D27" s="178">
        <f t="shared" si="0"/>
        <v>1.6999</v>
      </c>
    </row>
    <row r="28" spans="1:4">
      <c r="A28" s="12" t="s">
        <v>209</v>
      </c>
      <c r="B28" s="177">
        <v>21350</v>
      </c>
      <c r="C28" s="174">
        <v>10500</v>
      </c>
      <c r="D28" s="178">
        <f t="shared" si="0"/>
        <v>2.0333000000000001</v>
      </c>
    </row>
    <row r="29" spans="1:4">
      <c r="A29" s="12" t="s">
        <v>210</v>
      </c>
      <c r="B29" s="177"/>
      <c r="C29" s="174"/>
      <c r="D29" s="178"/>
    </row>
    <row r="30" spans="1:4" ht="16.149999999999999" customHeight="1">
      <c r="A30" s="106" t="s">
        <v>174</v>
      </c>
      <c r="B30" s="177">
        <f>SUM(B5:B29)</f>
        <v>647751</v>
      </c>
      <c r="C30" s="177">
        <f>SUM(C5:C29)</f>
        <v>615263</v>
      </c>
      <c r="D30" s="178">
        <f t="shared" si="0"/>
        <v>1.0528</v>
      </c>
    </row>
    <row r="31" spans="1:4" ht="15" customHeight="1">
      <c r="A31" s="38" t="s">
        <v>98</v>
      </c>
      <c r="B31" s="177">
        <v>15849</v>
      </c>
      <c r="C31" s="174"/>
      <c r="D31" s="178"/>
    </row>
    <row r="32" spans="1:4" ht="15" customHeight="1">
      <c r="A32" s="38" t="s">
        <v>4</v>
      </c>
      <c r="B32" s="177">
        <f>SUM(B33,B37:B43)</f>
        <v>63253</v>
      </c>
      <c r="C32" s="177">
        <f>SUM(C33,C37:C43)</f>
        <v>70268</v>
      </c>
      <c r="D32" s="178">
        <f t="shared" si="0"/>
        <v>0.9002</v>
      </c>
    </row>
    <row r="33" spans="1:4" ht="15" customHeight="1">
      <c r="A33" s="15" t="s">
        <v>51</v>
      </c>
      <c r="B33" s="177">
        <f>SUM(B34:B36)</f>
        <v>915</v>
      </c>
      <c r="C33" s="177">
        <f>SUM(C34:C36)</f>
        <v>1115</v>
      </c>
      <c r="D33" s="178">
        <f t="shared" si="0"/>
        <v>0.8206</v>
      </c>
    </row>
    <row r="34" spans="1:4" ht="15" customHeight="1">
      <c r="A34" s="15" t="s">
        <v>170</v>
      </c>
      <c r="B34" s="177"/>
      <c r="C34" s="177"/>
      <c r="D34" s="178"/>
    </row>
    <row r="35" spans="1:4" ht="15" customHeight="1">
      <c r="A35" s="14" t="s">
        <v>171</v>
      </c>
      <c r="B35" s="177">
        <v>809</v>
      </c>
      <c r="C35" s="177">
        <v>809</v>
      </c>
      <c r="D35" s="178">
        <f t="shared" si="0"/>
        <v>1</v>
      </c>
    </row>
    <row r="36" spans="1:4" ht="15.6" customHeight="1">
      <c r="A36" s="14" t="s">
        <v>172</v>
      </c>
      <c r="B36" s="177">
        <v>106</v>
      </c>
      <c r="C36" s="177">
        <v>306</v>
      </c>
      <c r="D36" s="178">
        <f t="shared" si="0"/>
        <v>0.34639999999999999</v>
      </c>
    </row>
    <row r="37" spans="1:4">
      <c r="A37" s="15" t="s">
        <v>173</v>
      </c>
      <c r="B37" s="177">
        <v>62338</v>
      </c>
      <c r="C37" s="169">
        <v>69153</v>
      </c>
      <c r="D37" s="178">
        <f t="shared" si="0"/>
        <v>0.90149999999999997</v>
      </c>
    </row>
    <row r="38" spans="1:4">
      <c r="A38" s="16" t="s">
        <v>54</v>
      </c>
      <c r="B38" s="177"/>
      <c r="C38" s="169"/>
      <c r="D38" s="178"/>
    </row>
    <row r="39" spans="1:4">
      <c r="A39" s="13" t="s">
        <v>55</v>
      </c>
      <c r="B39" s="177"/>
      <c r="C39" s="169"/>
      <c r="D39" s="178"/>
    </row>
    <row r="40" spans="1:4">
      <c r="A40" s="14" t="s">
        <v>52</v>
      </c>
      <c r="B40" s="177"/>
      <c r="C40" s="169"/>
      <c r="D40" s="178"/>
    </row>
    <row r="41" spans="1:4">
      <c r="A41" s="88" t="s">
        <v>53</v>
      </c>
      <c r="B41" s="177"/>
      <c r="C41" s="169"/>
      <c r="D41" s="178"/>
    </row>
    <row r="42" spans="1:4">
      <c r="A42" s="87" t="s">
        <v>211</v>
      </c>
      <c r="B42" s="177"/>
      <c r="C42" s="169"/>
      <c r="D42" s="178"/>
    </row>
    <row r="43" spans="1:4">
      <c r="A43" s="88" t="s">
        <v>288</v>
      </c>
      <c r="B43" s="177"/>
      <c r="C43" s="175"/>
      <c r="D43" s="178"/>
    </row>
    <row r="44" spans="1:4">
      <c r="A44" s="17" t="s">
        <v>175</v>
      </c>
      <c r="B44" s="177">
        <f>SUM(B30,B31,B32)</f>
        <v>726853</v>
      </c>
      <c r="C44" s="177">
        <f>SUM(C30,C31,C32)</f>
        <v>685531</v>
      </c>
      <c r="D44" s="178">
        <f t="shared" si="0"/>
        <v>1.0603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zoomScale="115" zoomScaleNormal="115" workbookViewId="0">
      <pane ySplit="5" topLeftCell="A6" activePane="bottomLeft" state="frozen"/>
      <selection pane="bottomLeft" activeCell="G10" sqref="G10"/>
    </sheetView>
  </sheetViews>
  <sheetFormatPr defaultRowHeight="13.5"/>
  <cols>
    <col min="1" max="1" width="10.125" style="212" customWidth="1"/>
    <col min="2" max="2" width="29.5" style="212" customWidth="1"/>
    <col min="3" max="5" width="12.375" style="212" customWidth="1"/>
    <col min="6" max="16384" width="9" style="212"/>
  </cols>
  <sheetData>
    <row r="1" spans="1:5" ht="16.5" customHeight="1">
      <c r="A1" s="211" t="s">
        <v>549</v>
      </c>
    </row>
    <row r="2" spans="1:5" ht="30.75" customHeight="1">
      <c r="A2" s="238" t="s">
        <v>550</v>
      </c>
      <c r="B2" s="238"/>
      <c r="C2" s="238"/>
      <c r="D2" s="238"/>
      <c r="E2" s="238"/>
    </row>
    <row r="3" spans="1:5" ht="16.5" customHeight="1">
      <c r="E3" s="213" t="s">
        <v>551</v>
      </c>
    </row>
    <row r="4" spans="1:5" ht="30" customHeight="1">
      <c r="A4" s="239" t="s">
        <v>552</v>
      </c>
      <c r="B4" s="239"/>
      <c r="C4" s="239" t="s">
        <v>553</v>
      </c>
      <c r="D4" s="239" t="s">
        <v>554</v>
      </c>
      <c r="E4" s="240" t="s">
        <v>555</v>
      </c>
    </row>
    <row r="5" spans="1:5" ht="30" customHeight="1">
      <c r="A5" s="214" t="s">
        <v>556</v>
      </c>
      <c r="B5" s="214" t="s">
        <v>557</v>
      </c>
      <c r="C5" s="239"/>
      <c r="D5" s="239"/>
      <c r="E5" s="240"/>
    </row>
    <row r="6" spans="1:5" ht="17.25" customHeight="1">
      <c r="A6" s="215" t="s">
        <v>558</v>
      </c>
      <c r="B6" s="216" t="s">
        <v>559</v>
      </c>
      <c r="C6" s="217">
        <f>SUM(C7:C86)</f>
        <v>49856</v>
      </c>
      <c r="D6" s="217">
        <f>SUM(D7:D86)</f>
        <v>50225</v>
      </c>
      <c r="E6" s="222">
        <f>C6/D6</f>
        <v>0.99270000000000003</v>
      </c>
    </row>
    <row r="7" spans="1:5" ht="17.25" customHeight="1">
      <c r="A7" s="218">
        <v>2010101</v>
      </c>
      <c r="B7" s="219" t="s">
        <v>560</v>
      </c>
      <c r="C7" s="218">
        <v>1754</v>
      </c>
      <c r="D7" s="218">
        <v>1834</v>
      </c>
      <c r="E7" s="222">
        <f t="shared" ref="E7:E70" si="0">C7/D7</f>
        <v>0.95640000000000003</v>
      </c>
    </row>
    <row r="8" spans="1:5" ht="17.25" customHeight="1">
      <c r="A8" s="218">
        <v>2010103</v>
      </c>
      <c r="B8" s="219" t="s">
        <v>561</v>
      </c>
      <c r="C8" s="218">
        <v>99</v>
      </c>
      <c r="D8" s="218">
        <v>71</v>
      </c>
      <c r="E8" s="222">
        <f t="shared" si="0"/>
        <v>1.3944000000000001</v>
      </c>
    </row>
    <row r="9" spans="1:5" ht="17.25" customHeight="1">
      <c r="A9" s="218">
        <v>2010150</v>
      </c>
      <c r="B9" s="219" t="s">
        <v>562</v>
      </c>
      <c r="C9" s="218">
        <v>41</v>
      </c>
      <c r="D9" s="218">
        <v>102</v>
      </c>
      <c r="E9" s="222">
        <f t="shared" si="0"/>
        <v>0.40200000000000002</v>
      </c>
    </row>
    <row r="10" spans="1:5" ht="17.25" customHeight="1">
      <c r="A10" s="218">
        <v>2010201</v>
      </c>
      <c r="B10" s="219" t="s">
        <v>560</v>
      </c>
      <c r="C10" s="218">
        <v>1466</v>
      </c>
      <c r="D10" s="218">
        <v>1753</v>
      </c>
      <c r="E10" s="222">
        <f t="shared" si="0"/>
        <v>0.83630000000000004</v>
      </c>
    </row>
    <row r="11" spans="1:5" ht="17.25" customHeight="1">
      <c r="A11" s="218">
        <v>2010204</v>
      </c>
      <c r="B11" s="219" t="s">
        <v>563</v>
      </c>
      <c r="C11" s="218"/>
      <c r="D11" s="218">
        <v>12</v>
      </c>
      <c r="E11" s="222"/>
    </row>
    <row r="12" spans="1:5" ht="17.25" customHeight="1">
      <c r="A12" s="218">
        <v>2010250</v>
      </c>
      <c r="B12" s="219" t="s">
        <v>562</v>
      </c>
      <c r="C12" s="218">
        <v>137</v>
      </c>
      <c r="D12" s="218">
        <v>135</v>
      </c>
      <c r="E12" s="222">
        <f t="shared" si="0"/>
        <v>1.0147999999999999</v>
      </c>
    </row>
    <row r="13" spans="1:5" ht="17.25" customHeight="1">
      <c r="A13" s="218">
        <v>2010301</v>
      </c>
      <c r="B13" s="219" t="s">
        <v>560</v>
      </c>
      <c r="C13" s="218">
        <v>4812</v>
      </c>
      <c r="D13" s="218">
        <v>4668</v>
      </c>
      <c r="E13" s="222">
        <f t="shared" si="0"/>
        <v>1.0307999999999999</v>
      </c>
    </row>
    <row r="14" spans="1:5" ht="17.25" customHeight="1">
      <c r="A14" s="218">
        <v>2010303</v>
      </c>
      <c r="B14" s="219" t="s">
        <v>561</v>
      </c>
      <c r="C14" s="218">
        <v>828</v>
      </c>
      <c r="D14" s="218">
        <v>704</v>
      </c>
      <c r="E14" s="222">
        <f t="shared" si="0"/>
        <v>1.1760999999999999</v>
      </c>
    </row>
    <row r="15" spans="1:5" ht="17.25" customHeight="1">
      <c r="A15" s="218">
        <v>2010306</v>
      </c>
      <c r="B15" s="219" t="s">
        <v>564</v>
      </c>
      <c r="C15" s="218">
        <v>122</v>
      </c>
      <c r="D15" s="218">
        <v>122</v>
      </c>
      <c r="E15" s="222">
        <f t="shared" si="0"/>
        <v>1</v>
      </c>
    </row>
    <row r="16" spans="1:5" ht="17.25" customHeight="1">
      <c r="A16" s="218">
        <v>2010350</v>
      </c>
      <c r="B16" s="219" t="s">
        <v>562</v>
      </c>
      <c r="C16" s="218">
        <v>123</v>
      </c>
      <c r="D16" s="218">
        <v>122</v>
      </c>
      <c r="E16" s="222">
        <f t="shared" si="0"/>
        <v>1.0082</v>
      </c>
    </row>
    <row r="17" spans="1:5" ht="27">
      <c r="A17" s="218">
        <v>2010399</v>
      </c>
      <c r="B17" s="219" t="s">
        <v>565</v>
      </c>
      <c r="C17" s="218">
        <v>1354</v>
      </c>
      <c r="D17" s="218">
        <v>1292</v>
      </c>
      <c r="E17" s="222">
        <f t="shared" si="0"/>
        <v>1.048</v>
      </c>
    </row>
    <row r="18" spans="1:5" ht="17.25" customHeight="1">
      <c r="A18" s="218">
        <v>2010401</v>
      </c>
      <c r="B18" s="219" t="s">
        <v>560</v>
      </c>
      <c r="C18" s="218">
        <v>1253</v>
      </c>
      <c r="D18" s="218">
        <v>1273</v>
      </c>
      <c r="E18" s="222">
        <f t="shared" si="0"/>
        <v>0.98429999999999995</v>
      </c>
    </row>
    <row r="19" spans="1:5" ht="17.25" customHeight="1">
      <c r="A19" s="218">
        <v>2010408</v>
      </c>
      <c r="B19" s="219" t="s">
        <v>566</v>
      </c>
      <c r="C19" s="218">
        <v>30</v>
      </c>
      <c r="D19" s="218">
        <v>30</v>
      </c>
      <c r="E19" s="222">
        <f t="shared" si="0"/>
        <v>1</v>
      </c>
    </row>
    <row r="20" spans="1:5" ht="17.25" customHeight="1">
      <c r="A20" s="218">
        <v>2010450</v>
      </c>
      <c r="B20" s="219" t="s">
        <v>562</v>
      </c>
      <c r="C20" s="218">
        <v>303</v>
      </c>
      <c r="D20" s="218">
        <v>290</v>
      </c>
      <c r="E20" s="222">
        <f t="shared" si="0"/>
        <v>1.0448</v>
      </c>
    </row>
    <row r="21" spans="1:5" ht="17.25" customHeight="1">
      <c r="A21" s="218">
        <v>2010499</v>
      </c>
      <c r="B21" s="219" t="s">
        <v>567</v>
      </c>
      <c r="C21" s="218">
        <v>1305</v>
      </c>
      <c r="D21" s="218">
        <v>1310</v>
      </c>
      <c r="E21" s="222">
        <f t="shared" si="0"/>
        <v>0.99619999999999997</v>
      </c>
    </row>
    <row r="22" spans="1:5" ht="17.25" customHeight="1">
      <c r="A22" s="218">
        <v>2010501</v>
      </c>
      <c r="B22" s="219" t="s">
        <v>560</v>
      </c>
      <c r="C22" s="218">
        <v>693</v>
      </c>
      <c r="D22" s="218">
        <v>772</v>
      </c>
      <c r="E22" s="222">
        <f t="shared" si="0"/>
        <v>0.89770000000000005</v>
      </c>
    </row>
    <row r="23" spans="1:5" ht="17.25" customHeight="1">
      <c r="A23" s="218">
        <v>2010504</v>
      </c>
      <c r="B23" s="219" t="s">
        <v>568</v>
      </c>
      <c r="C23" s="218">
        <v>473</v>
      </c>
      <c r="D23" s="218">
        <v>547</v>
      </c>
      <c r="E23" s="222">
        <f t="shared" si="0"/>
        <v>0.86470000000000002</v>
      </c>
    </row>
    <row r="24" spans="1:5" ht="17.25" customHeight="1">
      <c r="A24" s="218">
        <v>2010507</v>
      </c>
      <c r="B24" s="219" t="s">
        <v>569</v>
      </c>
      <c r="C24" s="218">
        <v>20</v>
      </c>
      <c r="D24" s="218">
        <v>50</v>
      </c>
      <c r="E24" s="222">
        <f t="shared" si="0"/>
        <v>0.4</v>
      </c>
    </row>
    <row r="25" spans="1:5" ht="17.25" customHeight="1">
      <c r="A25" s="218">
        <v>2010550</v>
      </c>
      <c r="B25" s="219" t="s">
        <v>562</v>
      </c>
      <c r="C25" s="218"/>
      <c r="D25" s="218">
        <v>302</v>
      </c>
      <c r="E25" s="222"/>
    </row>
    <row r="26" spans="1:5" ht="17.25" customHeight="1">
      <c r="A26" s="218">
        <v>2010601</v>
      </c>
      <c r="B26" s="219" t="s">
        <v>560</v>
      </c>
      <c r="C26" s="218">
        <v>1799</v>
      </c>
      <c r="D26" s="218">
        <v>1758</v>
      </c>
      <c r="E26" s="222">
        <f t="shared" si="0"/>
        <v>1.0233000000000001</v>
      </c>
    </row>
    <row r="27" spans="1:5" ht="17.25" customHeight="1">
      <c r="A27" s="218">
        <v>2010602</v>
      </c>
      <c r="B27" s="219" t="s">
        <v>570</v>
      </c>
      <c r="C27" s="218">
        <v>527</v>
      </c>
      <c r="D27" s="218">
        <v>432</v>
      </c>
      <c r="E27" s="222">
        <f t="shared" si="0"/>
        <v>1.2199</v>
      </c>
    </row>
    <row r="28" spans="1:5" ht="17.25" customHeight="1">
      <c r="A28" s="218">
        <v>2010607</v>
      </c>
      <c r="B28" s="219" t="s">
        <v>571</v>
      </c>
      <c r="C28" s="218">
        <v>33</v>
      </c>
      <c r="D28" s="218">
        <v>28</v>
      </c>
      <c r="E28" s="222">
        <f t="shared" si="0"/>
        <v>1.1786000000000001</v>
      </c>
    </row>
    <row r="29" spans="1:5" ht="17.25" customHeight="1">
      <c r="A29" s="218">
        <v>2010608</v>
      </c>
      <c r="B29" s="219" t="s">
        <v>572</v>
      </c>
      <c r="C29" s="218">
        <v>500</v>
      </c>
      <c r="D29" s="218">
        <v>320</v>
      </c>
      <c r="E29" s="222">
        <f t="shared" si="0"/>
        <v>1.5625</v>
      </c>
    </row>
    <row r="30" spans="1:5" ht="17.25" customHeight="1">
      <c r="A30" s="218">
        <v>2010650</v>
      </c>
      <c r="B30" s="219" t="s">
        <v>562</v>
      </c>
      <c r="C30" s="218">
        <v>358</v>
      </c>
      <c r="D30" s="218">
        <v>337</v>
      </c>
      <c r="E30" s="222">
        <f t="shared" si="0"/>
        <v>1.0623</v>
      </c>
    </row>
    <row r="31" spans="1:5" ht="17.25" customHeight="1">
      <c r="A31" s="218">
        <v>2010699</v>
      </c>
      <c r="B31" s="219" t="s">
        <v>573</v>
      </c>
      <c r="C31" s="218">
        <v>135</v>
      </c>
      <c r="D31" s="218">
        <v>121</v>
      </c>
      <c r="E31" s="222">
        <f t="shared" si="0"/>
        <v>1.1156999999999999</v>
      </c>
    </row>
    <row r="32" spans="1:5" ht="17.25" customHeight="1">
      <c r="A32" s="218">
        <v>2010710</v>
      </c>
      <c r="B32" s="219" t="s">
        <v>574</v>
      </c>
      <c r="C32" s="218">
        <v>70</v>
      </c>
      <c r="D32" s="218">
        <v>70</v>
      </c>
      <c r="E32" s="222">
        <f t="shared" si="0"/>
        <v>1</v>
      </c>
    </row>
    <row r="33" spans="1:5" ht="17.25" customHeight="1">
      <c r="A33" s="218">
        <v>2010801</v>
      </c>
      <c r="B33" s="219" t="s">
        <v>560</v>
      </c>
      <c r="C33" s="218">
        <v>705</v>
      </c>
      <c r="D33" s="218">
        <v>844</v>
      </c>
      <c r="E33" s="222">
        <f t="shared" si="0"/>
        <v>0.83530000000000004</v>
      </c>
    </row>
    <row r="34" spans="1:5" ht="17.25" customHeight="1">
      <c r="A34" s="218">
        <v>2010804</v>
      </c>
      <c r="B34" s="219" t="s">
        <v>575</v>
      </c>
      <c r="C34" s="218">
        <v>127</v>
      </c>
      <c r="D34" s="218">
        <v>117</v>
      </c>
      <c r="E34" s="222">
        <f t="shared" si="0"/>
        <v>1.0854999999999999</v>
      </c>
    </row>
    <row r="35" spans="1:5" ht="17.25" customHeight="1">
      <c r="A35" s="218">
        <v>2010850</v>
      </c>
      <c r="B35" s="219" t="s">
        <v>562</v>
      </c>
      <c r="C35" s="218">
        <v>176</v>
      </c>
      <c r="D35" s="218">
        <v>211</v>
      </c>
      <c r="E35" s="222">
        <f t="shared" si="0"/>
        <v>0.83409999999999995</v>
      </c>
    </row>
    <row r="36" spans="1:5" ht="17.25" customHeight="1">
      <c r="A36" s="218">
        <v>2010909</v>
      </c>
      <c r="B36" s="219" t="s">
        <v>576</v>
      </c>
      <c r="C36" s="218">
        <v>60</v>
      </c>
      <c r="D36" s="218">
        <v>60</v>
      </c>
      <c r="E36" s="222">
        <f t="shared" si="0"/>
        <v>1</v>
      </c>
    </row>
    <row r="37" spans="1:5" ht="17.25" customHeight="1">
      <c r="A37" s="218">
        <v>2010999</v>
      </c>
      <c r="B37" s="219" t="s">
        <v>577</v>
      </c>
      <c r="C37" s="218">
        <v>74</v>
      </c>
      <c r="D37" s="218">
        <v>74</v>
      </c>
      <c r="E37" s="222">
        <f t="shared" si="0"/>
        <v>1</v>
      </c>
    </row>
    <row r="38" spans="1:5" ht="17.25" customHeight="1">
      <c r="A38" s="218">
        <v>2011101</v>
      </c>
      <c r="B38" s="219" t="s">
        <v>560</v>
      </c>
      <c r="C38" s="218">
        <v>2417</v>
      </c>
      <c r="D38" s="218">
        <v>2389</v>
      </c>
      <c r="E38" s="222">
        <f t="shared" si="0"/>
        <v>1.0117</v>
      </c>
    </row>
    <row r="39" spans="1:5" ht="17.25" customHeight="1">
      <c r="A39" s="218">
        <v>2011199</v>
      </c>
      <c r="B39" s="219" t="s">
        <v>578</v>
      </c>
      <c r="C39" s="218">
        <v>2690</v>
      </c>
      <c r="D39" s="218">
        <v>2690</v>
      </c>
      <c r="E39" s="222">
        <f t="shared" si="0"/>
        <v>1</v>
      </c>
    </row>
    <row r="40" spans="1:5" ht="17.25" customHeight="1">
      <c r="A40" s="218">
        <v>2011301</v>
      </c>
      <c r="B40" s="219" t="s">
        <v>560</v>
      </c>
      <c r="C40" s="218">
        <v>1808</v>
      </c>
      <c r="D40" s="218">
        <v>1681</v>
      </c>
      <c r="E40" s="222">
        <f t="shared" si="0"/>
        <v>1.0755999999999999</v>
      </c>
    </row>
    <row r="41" spans="1:5" ht="17.25" customHeight="1">
      <c r="A41" s="218">
        <v>2011308</v>
      </c>
      <c r="B41" s="219" t="s">
        <v>579</v>
      </c>
      <c r="C41" s="218">
        <v>1615</v>
      </c>
      <c r="D41" s="218">
        <v>1500</v>
      </c>
      <c r="E41" s="222">
        <f t="shared" si="0"/>
        <v>1.0767</v>
      </c>
    </row>
    <row r="42" spans="1:5" ht="17.25" customHeight="1">
      <c r="A42" s="218">
        <v>2011350</v>
      </c>
      <c r="B42" s="219" t="s">
        <v>562</v>
      </c>
      <c r="C42" s="218"/>
      <c r="D42" s="218">
        <v>10</v>
      </c>
      <c r="E42" s="222"/>
    </row>
    <row r="43" spans="1:5" ht="17.25" customHeight="1">
      <c r="A43" s="218">
        <v>2011399</v>
      </c>
      <c r="B43" s="219" t="s">
        <v>580</v>
      </c>
      <c r="C43" s="218">
        <v>259</v>
      </c>
      <c r="D43" s="218">
        <v>357</v>
      </c>
      <c r="E43" s="222">
        <f t="shared" si="0"/>
        <v>0.72550000000000003</v>
      </c>
    </row>
    <row r="44" spans="1:5" ht="17.25" customHeight="1">
      <c r="A44" s="218">
        <v>2011499</v>
      </c>
      <c r="B44" s="219" t="s">
        <v>581</v>
      </c>
      <c r="C44" s="218">
        <v>50</v>
      </c>
      <c r="D44" s="218">
        <v>50</v>
      </c>
      <c r="E44" s="222">
        <f t="shared" si="0"/>
        <v>1</v>
      </c>
    </row>
    <row r="45" spans="1:5" ht="17.25" customHeight="1">
      <c r="A45" s="218">
        <v>2012301</v>
      </c>
      <c r="B45" s="219" t="s">
        <v>560</v>
      </c>
      <c r="C45" s="218">
        <v>272</v>
      </c>
      <c r="D45" s="218">
        <v>264</v>
      </c>
      <c r="E45" s="222">
        <f t="shared" si="0"/>
        <v>1.0303</v>
      </c>
    </row>
    <row r="46" spans="1:5" ht="17.25" customHeight="1">
      <c r="A46" s="218">
        <v>2012399</v>
      </c>
      <c r="B46" s="219" t="s">
        <v>582</v>
      </c>
      <c r="C46" s="218">
        <v>61</v>
      </c>
      <c r="D46" s="218">
        <v>61</v>
      </c>
      <c r="E46" s="222">
        <f t="shared" si="0"/>
        <v>1</v>
      </c>
    </row>
    <row r="47" spans="1:5" ht="17.25" customHeight="1">
      <c r="A47" s="218">
        <v>2012503</v>
      </c>
      <c r="B47" s="219" t="s">
        <v>561</v>
      </c>
      <c r="C47" s="218">
        <v>65</v>
      </c>
      <c r="D47" s="218">
        <v>53</v>
      </c>
      <c r="E47" s="222">
        <f t="shared" si="0"/>
        <v>1.2263999999999999</v>
      </c>
    </row>
    <row r="48" spans="1:5" ht="17.25" customHeight="1">
      <c r="A48" s="218">
        <v>2012505</v>
      </c>
      <c r="B48" s="219" t="s">
        <v>583</v>
      </c>
      <c r="C48" s="218">
        <v>18</v>
      </c>
      <c r="D48" s="218"/>
      <c r="E48" s="222"/>
    </row>
    <row r="49" spans="1:5" ht="17.25" customHeight="1">
      <c r="A49" s="218">
        <v>2012601</v>
      </c>
      <c r="B49" s="219" t="s">
        <v>560</v>
      </c>
      <c r="C49" s="218">
        <v>372</v>
      </c>
      <c r="D49" s="218">
        <v>293</v>
      </c>
      <c r="E49" s="222">
        <f t="shared" si="0"/>
        <v>1.2696000000000001</v>
      </c>
    </row>
    <row r="50" spans="1:5" ht="17.25" customHeight="1">
      <c r="A50" s="218">
        <v>2012604</v>
      </c>
      <c r="B50" s="219" t="s">
        <v>584</v>
      </c>
      <c r="C50" s="218">
        <v>172</v>
      </c>
      <c r="D50" s="218">
        <v>12</v>
      </c>
      <c r="E50" s="222">
        <f t="shared" si="0"/>
        <v>14.333299999999999</v>
      </c>
    </row>
    <row r="51" spans="1:5" ht="17.25" customHeight="1">
      <c r="A51" s="218">
        <v>2012699</v>
      </c>
      <c r="B51" s="219" t="s">
        <v>585</v>
      </c>
      <c r="C51" s="218">
        <v>46</v>
      </c>
      <c r="D51" s="218"/>
      <c r="E51" s="222"/>
    </row>
    <row r="52" spans="1:5" ht="17.25" customHeight="1">
      <c r="A52" s="218">
        <v>2012801</v>
      </c>
      <c r="B52" s="219" t="s">
        <v>560</v>
      </c>
      <c r="C52" s="218">
        <v>548</v>
      </c>
      <c r="D52" s="218">
        <v>590</v>
      </c>
      <c r="E52" s="222">
        <f t="shared" si="0"/>
        <v>0.92879999999999996</v>
      </c>
    </row>
    <row r="53" spans="1:5" ht="17.25" customHeight="1">
      <c r="A53" s="218">
        <v>2012899</v>
      </c>
      <c r="B53" s="219" t="s">
        <v>586</v>
      </c>
      <c r="C53" s="218">
        <v>111</v>
      </c>
      <c r="D53" s="218">
        <v>113</v>
      </c>
      <c r="E53" s="222">
        <f t="shared" si="0"/>
        <v>0.98229999999999995</v>
      </c>
    </row>
    <row r="54" spans="1:5" ht="17.25" customHeight="1">
      <c r="A54" s="218">
        <v>2012901</v>
      </c>
      <c r="B54" s="219" t="s">
        <v>560</v>
      </c>
      <c r="C54" s="218">
        <v>1421</v>
      </c>
      <c r="D54" s="218">
        <v>1319</v>
      </c>
      <c r="E54" s="222">
        <f t="shared" si="0"/>
        <v>1.0772999999999999</v>
      </c>
    </row>
    <row r="55" spans="1:5" ht="17.25" customHeight="1">
      <c r="A55" s="218">
        <v>2012902</v>
      </c>
      <c r="B55" s="219" t="s">
        <v>570</v>
      </c>
      <c r="C55" s="218"/>
      <c r="D55" s="218">
        <v>78</v>
      </c>
      <c r="E55" s="222"/>
    </row>
    <row r="56" spans="1:5" ht="17.25" customHeight="1">
      <c r="A56" s="218">
        <v>2012906</v>
      </c>
      <c r="B56" s="219" t="s">
        <v>587</v>
      </c>
      <c r="C56" s="218">
        <v>48</v>
      </c>
      <c r="D56" s="218">
        <v>48</v>
      </c>
      <c r="E56" s="222">
        <f t="shared" si="0"/>
        <v>1</v>
      </c>
    </row>
    <row r="57" spans="1:5" ht="17.25" customHeight="1">
      <c r="A57" s="218">
        <v>2012950</v>
      </c>
      <c r="B57" s="219" t="s">
        <v>562</v>
      </c>
      <c r="C57" s="218">
        <v>270</v>
      </c>
      <c r="D57" s="218">
        <v>206</v>
      </c>
      <c r="E57" s="222">
        <f t="shared" si="0"/>
        <v>1.3107</v>
      </c>
    </row>
    <row r="58" spans="1:5" ht="17.25" customHeight="1">
      <c r="A58" s="218">
        <v>2012999</v>
      </c>
      <c r="B58" s="219" t="s">
        <v>588</v>
      </c>
      <c r="C58" s="218">
        <v>68</v>
      </c>
      <c r="D58" s="218">
        <v>51</v>
      </c>
      <c r="E58" s="222">
        <f t="shared" si="0"/>
        <v>1.3332999999999999</v>
      </c>
    </row>
    <row r="59" spans="1:5" ht="17.25" customHeight="1">
      <c r="A59" s="218">
        <v>2013101</v>
      </c>
      <c r="B59" s="219" t="s">
        <v>560</v>
      </c>
      <c r="C59" s="218">
        <v>4686</v>
      </c>
      <c r="D59" s="218">
        <v>4179</v>
      </c>
      <c r="E59" s="222">
        <f t="shared" si="0"/>
        <v>1.1213</v>
      </c>
    </row>
    <row r="60" spans="1:5" ht="17.25" customHeight="1">
      <c r="A60" s="218">
        <v>2013103</v>
      </c>
      <c r="B60" s="219" t="s">
        <v>561</v>
      </c>
      <c r="C60" s="218">
        <v>15</v>
      </c>
      <c r="D60" s="218">
        <v>30</v>
      </c>
      <c r="E60" s="222">
        <f t="shared" si="0"/>
        <v>0.5</v>
      </c>
    </row>
    <row r="61" spans="1:5" ht="17.25" customHeight="1">
      <c r="A61" s="218">
        <v>2013105</v>
      </c>
      <c r="B61" s="219" t="s">
        <v>589</v>
      </c>
      <c r="C61" s="218">
        <v>144</v>
      </c>
      <c r="D61" s="218">
        <v>144</v>
      </c>
      <c r="E61" s="222">
        <f t="shared" si="0"/>
        <v>1</v>
      </c>
    </row>
    <row r="62" spans="1:5" ht="17.25" customHeight="1">
      <c r="A62" s="218">
        <v>2013150</v>
      </c>
      <c r="B62" s="219" t="s">
        <v>562</v>
      </c>
      <c r="C62" s="218">
        <v>378</v>
      </c>
      <c r="D62" s="218">
        <v>905</v>
      </c>
      <c r="E62" s="222">
        <f t="shared" si="0"/>
        <v>0.41770000000000002</v>
      </c>
    </row>
    <row r="63" spans="1:5" ht="27">
      <c r="A63" s="218">
        <v>2013199</v>
      </c>
      <c r="B63" s="219" t="s">
        <v>590</v>
      </c>
      <c r="C63" s="218">
        <v>720</v>
      </c>
      <c r="D63" s="218">
        <v>2179</v>
      </c>
      <c r="E63" s="222">
        <f t="shared" si="0"/>
        <v>0.33040000000000003</v>
      </c>
    </row>
    <row r="64" spans="1:5" ht="17.25" customHeight="1">
      <c r="A64" s="218">
        <v>2013201</v>
      </c>
      <c r="B64" s="219" t="s">
        <v>560</v>
      </c>
      <c r="C64" s="218">
        <v>1483</v>
      </c>
      <c r="D64" s="218">
        <v>1565</v>
      </c>
      <c r="E64" s="222">
        <f t="shared" si="0"/>
        <v>0.9476</v>
      </c>
    </row>
    <row r="65" spans="1:5" ht="17.25" customHeight="1">
      <c r="A65" s="218">
        <v>2013204</v>
      </c>
      <c r="B65" s="219" t="s">
        <v>591</v>
      </c>
      <c r="C65" s="218">
        <v>80</v>
      </c>
      <c r="D65" s="218">
        <v>80</v>
      </c>
      <c r="E65" s="222">
        <f t="shared" si="0"/>
        <v>1</v>
      </c>
    </row>
    <row r="66" spans="1:5" ht="17.25" customHeight="1">
      <c r="A66" s="218">
        <v>2013250</v>
      </c>
      <c r="B66" s="219" t="s">
        <v>562</v>
      </c>
      <c r="C66" s="218">
        <v>12</v>
      </c>
      <c r="D66" s="218">
        <v>15</v>
      </c>
      <c r="E66" s="222">
        <f t="shared" si="0"/>
        <v>0.8</v>
      </c>
    </row>
    <row r="67" spans="1:5" ht="17.25" customHeight="1">
      <c r="A67" s="218">
        <v>2013299</v>
      </c>
      <c r="B67" s="219" t="s">
        <v>592</v>
      </c>
      <c r="C67" s="218">
        <v>1243</v>
      </c>
      <c r="D67" s="218">
        <v>1246</v>
      </c>
      <c r="E67" s="222">
        <f t="shared" si="0"/>
        <v>0.99760000000000004</v>
      </c>
    </row>
    <row r="68" spans="1:5" ht="17.25" customHeight="1">
      <c r="A68" s="218">
        <v>2013301</v>
      </c>
      <c r="B68" s="219" t="s">
        <v>560</v>
      </c>
      <c r="C68" s="218">
        <v>603</v>
      </c>
      <c r="D68" s="218">
        <v>595</v>
      </c>
      <c r="E68" s="222">
        <f t="shared" si="0"/>
        <v>1.0134000000000001</v>
      </c>
    </row>
    <row r="69" spans="1:5" ht="17.25" customHeight="1">
      <c r="A69" s="218">
        <v>2013401</v>
      </c>
      <c r="B69" s="219" t="s">
        <v>560</v>
      </c>
      <c r="C69" s="218">
        <v>574</v>
      </c>
      <c r="D69" s="218">
        <v>584</v>
      </c>
      <c r="E69" s="222">
        <f t="shared" si="0"/>
        <v>0.9829</v>
      </c>
    </row>
    <row r="70" spans="1:5" ht="17.25" customHeight="1">
      <c r="A70" s="218">
        <v>2013601</v>
      </c>
      <c r="B70" s="219" t="s">
        <v>560</v>
      </c>
      <c r="C70" s="218">
        <v>330</v>
      </c>
      <c r="D70" s="218">
        <v>408</v>
      </c>
      <c r="E70" s="222">
        <f t="shared" si="0"/>
        <v>0.80879999999999996</v>
      </c>
    </row>
    <row r="71" spans="1:5" ht="17.25" customHeight="1">
      <c r="A71" s="218">
        <v>2013699</v>
      </c>
      <c r="B71" s="219" t="s">
        <v>593</v>
      </c>
      <c r="C71" s="218">
        <v>153</v>
      </c>
      <c r="D71" s="218">
        <v>242</v>
      </c>
      <c r="E71" s="222">
        <f t="shared" ref="E71:E134" si="1">C71/D71</f>
        <v>0.63219999999999998</v>
      </c>
    </row>
    <row r="72" spans="1:5" ht="17.25" customHeight="1">
      <c r="A72" s="218">
        <v>2013701</v>
      </c>
      <c r="B72" s="219" t="s">
        <v>560</v>
      </c>
      <c r="C72" s="218">
        <v>340</v>
      </c>
      <c r="D72" s="218">
        <v>370</v>
      </c>
      <c r="E72" s="222">
        <f t="shared" si="1"/>
        <v>0.91890000000000005</v>
      </c>
    </row>
    <row r="73" spans="1:5" ht="17.25" customHeight="1">
      <c r="A73" s="218">
        <v>2013704</v>
      </c>
      <c r="B73" s="219" t="s">
        <v>594</v>
      </c>
      <c r="C73" s="218">
        <v>30</v>
      </c>
      <c r="D73" s="218">
        <v>30</v>
      </c>
      <c r="E73" s="222">
        <f t="shared" si="1"/>
        <v>1</v>
      </c>
    </row>
    <row r="74" spans="1:5" ht="17.25" customHeight="1">
      <c r="A74" s="218">
        <v>2013801</v>
      </c>
      <c r="B74" s="219" t="s">
        <v>560</v>
      </c>
      <c r="C74" s="218">
        <v>2129</v>
      </c>
      <c r="D74" s="218">
        <v>2144</v>
      </c>
      <c r="E74" s="222">
        <f t="shared" si="1"/>
        <v>0.99299999999999999</v>
      </c>
    </row>
    <row r="75" spans="1:5" ht="17.25" customHeight="1">
      <c r="A75" s="218">
        <v>2013804</v>
      </c>
      <c r="B75" s="219" t="s">
        <v>595</v>
      </c>
      <c r="C75" s="218"/>
      <c r="D75" s="218">
        <v>389</v>
      </c>
      <c r="E75" s="222"/>
    </row>
    <row r="76" spans="1:5" ht="17.25" customHeight="1">
      <c r="A76" s="218">
        <v>2013812</v>
      </c>
      <c r="B76" s="219" t="s">
        <v>596</v>
      </c>
      <c r="C76" s="218">
        <v>161</v>
      </c>
      <c r="D76" s="218">
        <v>160</v>
      </c>
      <c r="E76" s="222">
        <f t="shared" si="1"/>
        <v>1.0063</v>
      </c>
    </row>
    <row r="77" spans="1:5" ht="17.25" customHeight="1">
      <c r="A77" s="218">
        <v>2013816</v>
      </c>
      <c r="B77" s="219" t="s">
        <v>597</v>
      </c>
      <c r="C77" s="218">
        <v>242</v>
      </c>
      <c r="D77" s="218">
        <v>394</v>
      </c>
      <c r="E77" s="222">
        <f t="shared" si="1"/>
        <v>0.61419999999999997</v>
      </c>
    </row>
    <row r="78" spans="1:5" ht="17.25" customHeight="1">
      <c r="A78" s="218">
        <v>2013850</v>
      </c>
      <c r="B78" s="219" t="s">
        <v>562</v>
      </c>
      <c r="C78" s="218">
        <v>1779</v>
      </c>
      <c r="D78" s="218">
        <v>1889</v>
      </c>
      <c r="E78" s="222">
        <f t="shared" si="1"/>
        <v>0.94179999999999997</v>
      </c>
    </row>
    <row r="79" spans="1:5" ht="17.25" customHeight="1">
      <c r="A79" s="218">
        <v>2013899</v>
      </c>
      <c r="B79" s="219" t="s">
        <v>598</v>
      </c>
      <c r="C79" s="218">
        <v>196</v>
      </c>
      <c r="D79" s="218"/>
      <c r="E79" s="222"/>
    </row>
    <row r="80" spans="1:5" ht="17.25" customHeight="1">
      <c r="A80" s="218">
        <v>2013901</v>
      </c>
      <c r="B80" s="219" t="s">
        <v>560</v>
      </c>
      <c r="C80" s="218">
        <v>173</v>
      </c>
      <c r="D80" s="218"/>
      <c r="E80" s="222"/>
    </row>
    <row r="81" spans="1:5" ht="17.25" customHeight="1">
      <c r="A81" s="218">
        <v>2013904</v>
      </c>
      <c r="B81" s="219" t="s">
        <v>589</v>
      </c>
      <c r="C81" s="218">
        <v>651</v>
      </c>
      <c r="D81" s="218"/>
      <c r="E81" s="222"/>
    </row>
    <row r="82" spans="1:5" ht="17.25" customHeight="1">
      <c r="A82" s="218">
        <v>2013999</v>
      </c>
      <c r="B82" s="219" t="s">
        <v>599</v>
      </c>
      <c r="C82" s="218">
        <v>120</v>
      </c>
      <c r="D82" s="218"/>
      <c r="E82" s="222"/>
    </row>
    <row r="83" spans="1:5" ht="17.25" customHeight="1">
      <c r="A83" s="218">
        <v>2014001</v>
      </c>
      <c r="B83" s="219" t="s">
        <v>560</v>
      </c>
      <c r="C83" s="218">
        <v>259</v>
      </c>
      <c r="D83" s="218">
        <v>279</v>
      </c>
      <c r="E83" s="222">
        <f t="shared" si="1"/>
        <v>0.92830000000000001</v>
      </c>
    </row>
    <row r="84" spans="1:5" ht="17.25" customHeight="1">
      <c r="A84" s="218">
        <v>2014004</v>
      </c>
      <c r="B84" s="219" t="s">
        <v>600</v>
      </c>
      <c r="C84" s="218">
        <v>40</v>
      </c>
      <c r="D84" s="218">
        <v>10</v>
      </c>
      <c r="E84" s="222">
        <f t="shared" si="1"/>
        <v>4</v>
      </c>
    </row>
    <row r="85" spans="1:5" ht="17.25" customHeight="1">
      <c r="A85" s="218">
        <v>2014099</v>
      </c>
      <c r="B85" s="219" t="s">
        <v>601</v>
      </c>
      <c r="C85" s="218"/>
      <c r="D85" s="218">
        <v>50</v>
      </c>
      <c r="E85" s="222"/>
    </row>
    <row r="86" spans="1:5" ht="15.75" customHeight="1">
      <c r="A86" s="218">
        <v>2019999</v>
      </c>
      <c r="B86" s="219" t="s">
        <v>602</v>
      </c>
      <c r="C86" s="218">
        <v>1627</v>
      </c>
      <c r="D86" s="218">
        <v>812</v>
      </c>
      <c r="E86" s="222">
        <f t="shared" si="1"/>
        <v>2.0036999999999998</v>
      </c>
    </row>
    <row r="87" spans="1:5" ht="15.75" customHeight="1">
      <c r="A87" s="220" t="s">
        <v>603</v>
      </c>
      <c r="B87" s="219" t="s">
        <v>604</v>
      </c>
      <c r="C87" s="218"/>
      <c r="D87" s="218"/>
      <c r="E87" s="222"/>
    </row>
    <row r="88" spans="1:5" ht="15.75" customHeight="1">
      <c r="A88" s="220" t="s">
        <v>605</v>
      </c>
      <c r="B88" s="219" t="s">
        <v>606</v>
      </c>
      <c r="C88" s="218"/>
      <c r="D88" s="218"/>
      <c r="E88" s="222"/>
    </row>
    <row r="89" spans="1:5" ht="17.25" customHeight="1">
      <c r="A89" s="220" t="s">
        <v>607</v>
      </c>
      <c r="B89" s="219" t="s">
        <v>608</v>
      </c>
      <c r="C89" s="218">
        <f>SUM(C90:C97)</f>
        <v>35985</v>
      </c>
      <c r="D89" s="218">
        <f>SUM(D90:D97)</f>
        <v>36778</v>
      </c>
      <c r="E89" s="222">
        <f t="shared" si="1"/>
        <v>0.97840000000000005</v>
      </c>
    </row>
    <row r="90" spans="1:5" ht="17.25" customHeight="1">
      <c r="A90" s="218">
        <v>2040201</v>
      </c>
      <c r="B90" s="219" t="s">
        <v>560</v>
      </c>
      <c r="C90" s="218">
        <v>29199</v>
      </c>
      <c r="D90" s="218">
        <v>29204</v>
      </c>
      <c r="E90" s="222">
        <f t="shared" si="1"/>
        <v>0.99980000000000002</v>
      </c>
    </row>
    <row r="91" spans="1:5" ht="17.25" customHeight="1">
      <c r="A91" s="218">
        <v>2040202</v>
      </c>
      <c r="B91" s="219" t="s">
        <v>570</v>
      </c>
      <c r="C91" s="218">
        <v>10</v>
      </c>
      <c r="D91" s="218">
        <v>10</v>
      </c>
      <c r="E91" s="222">
        <f t="shared" si="1"/>
        <v>1</v>
      </c>
    </row>
    <row r="92" spans="1:5" ht="17.25" customHeight="1">
      <c r="A92" s="218">
        <v>2040299</v>
      </c>
      <c r="B92" s="219" t="s">
        <v>609</v>
      </c>
      <c r="C92" s="218">
        <v>3696</v>
      </c>
      <c r="D92" s="218">
        <v>3967</v>
      </c>
      <c r="E92" s="222">
        <f t="shared" si="1"/>
        <v>0.93169999999999997</v>
      </c>
    </row>
    <row r="93" spans="1:5" ht="17.25" customHeight="1">
      <c r="A93" s="218">
        <v>2040399</v>
      </c>
      <c r="B93" s="219" t="s">
        <v>610</v>
      </c>
      <c r="C93" s="218">
        <v>40</v>
      </c>
      <c r="D93" s="218">
        <v>40</v>
      </c>
      <c r="E93" s="222">
        <f t="shared" si="1"/>
        <v>1</v>
      </c>
    </row>
    <row r="94" spans="1:5" ht="17.25" customHeight="1">
      <c r="A94" s="218">
        <v>2040601</v>
      </c>
      <c r="B94" s="219" t="s">
        <v>560</v>
      </c>
      <c r="C94" s="218">
        <v>1229</v>
      </c>
      <c r="D94" s="218">
        <v>1227</v>
      </c>
      <c r="E94" s="222">
        <f t="shared" si="1"/>
        <v>1.0016</v>
      </c>
    </row>
    <row r="95" spans="1:5" ht="17.25" customHeight="1">
      <c r="A95" s="218">
        <v>2040699</v>
      </c>
      <c r="B95" s="219" t="s">
        <v>611</v>
      </c>
      <c r="C95" s="218">
        <v>246</v>
      </c>
      <c r="D95" s="218">
        <v>265</v>
      </c>
      <c r="E95" s="222">
        <f t="shared" si="1"/>
        <v>0.92830000000000001</v>
      </c>
    </row>
    <row r="96" spans="1:5" ht="17.25" customHeight="1">
      <c r="A96" s="218">
        <v>2049902</v>
      </c>
      <c r="B96" s="219" t="s">
        <v>612</v>
      </c>
      <c r="C96" s="218">
        <v>32</v>
      </c>
      <c r="D96" s="218">
        <v>32</v>
      </c>
      <c r="E96" s="222">
        <f t="shared" si="1"/>
        <v>1</v>
      </c>
    </row>
    <row r="97" spans="1:5" ht="17.25" customHeight="1">
      <c r="A97" s="218">
        <v>2049999</v>
      </c>
      <c r="B97" s="219" t="s">
        <v>613</v>
      </c>
      <c r="C97" s="218">
        <f>680+853</f>
        <v>1533</v>
      </c>
      <c r="D97" s="218">
        <f>1180+853</f>
        <v>2033</v>
      </c>
      <c r="E97" s="222">
        <f t="shared" si="1"/>
        <v>0.75409999999999999</v>
      </c>
    </row>
    <row r="98" spans="1:5" ht="17.25" customHeight="1">
      <c r="A98" s="220" t="s">
        <v>614</v>
      </c>
      <c r="B98" s="219" t="s">
        <v>615</v>
      </c>
      <c r="C98" s="218">
        <f>SUM(C99:C116)</f>
        <v>94863</v>
      </c>
      <c r="D98" s="218">
        <f>SUM(D99:D116)</f>
        <v>91082</v>
      </c>
      <c r="E98" s="222">
        <f t="shared" si="1"/>
        <v>1.0415000000000001</v>
      </c>
    </row>
    <row r="99" spans="1:5" ht="17.25" customHeight="1">
      <c r="A99" s="218">
        <v>2050101</v>
      </c>
      <c r="B99" s="219" t="s">
        <v>560</v>
      </c>
      <c r="C99" s="218">
        <v>1343</v>
      </c>
      <c r="D99" s="218">
        <v>1454</v>
      </c>
      <c r="E99" s="222">
        <f t="shared" si="1"/>
        <v>0.92369999999999997</v>
      </c>
    </row>
    <row r="100" spans="1:5" ht="17.25" customHeight="1">
      <c r="A100" s="218">
        <v>2050201</v>
      </c>
      <c r="B100" s="219" t="s">
        <v>616</v>
      </c>
      <c r="C100" s="218">
        <v>4405</v>
      </c>
      <c r="D100" s="218">
        <v>4425</v>
      </c>
      <c r="E100" s="222">
        <f t="shared" si="1"/>
        <v>0.99550000000000005</v>
      </c>
    </row>
    <row r="101" spans="1:5" ht="17.25" customHeight="1">
      <c r="A101" s="218">
        <v>2050202</v>
      </c>
      <c r="B101" s="219" t="s">
        <v>617</v>
      </c>
      <c r="C101" s="218">
        <v>6568</v>
      </c>
      <c r="D101" s="218">
        <v>6239</v>
      </c>
      <c r="E101" s="222">
        <f t="shared" si="1"/>
        <v>1.0527</v>
      </c>
    </row>
    <row r="102" spans="1:5" ht="17.25" customHeight="1">
      <c r="A102" s="218">
        <v>2050203</v>
      </c>
      <c r="B102" s="219" t="s">
        <v>618</v>
      </c>
      <c r="C102" s="218">
        <v>6111</v>
      </c>
      <c r="D102" s="218">
        <v>5555</v>
      </c>
      <c r="E102" s="222">
        <f t="shared" si="1"/>
        <v>1.1001000000000001</v>
      </c>
    </row>
    <row r="103" spans="1:5" ht="17.25" customHeight="1">
      <c r="A103" s="218">
        <v>2050204</v>
      </c>
      <c r="B103" s="219" t="s">
        <v>619</v>
      </c>
      <c r="C103" s="218">
        <v>13679</v>
      </c>
      <c r="D103" s="218">
        <v>12726</v>
      </c>
      <c r="E103" s="222">
        <f t="shared" si="1"/>
        <v>1.0749</v>
      </c>
    </row>
    <row r="104" spans="1:5" ht="17.25" customHeight="1">
      <c r="A104" s="218">
        <v>2050205</v>
      </c>
      <c r="B104" s="219" t="s">
        <v>620</v>
      </c>
      <c r="C104" s="218">
        <v>2000</v>
      </c>
      <c r="D104" s="218">
        <v>2000</v>
      </c>
      <c r="E104" s="222">
        <f t="shared" si="1"/>
        <v>1</v>
      </c>
    </row>
    <row r="105" spans="1:5" ht="17.25" customHeight="1">
      <c r="A105" s="218">
        <v>2050299</v>
      </c>
      <c r="B105" s="219" t="s">
        <v>621</v>
      </c>
      <c r="C105" s="218">
        <v>3540</v>
      </c>
      <c r="D105" s="218">
        <v>2319</v>
      </c>
      <c r="E105" s="222">
        <f t="shared" si="1"/>
        <v>1.5265</v>
      </c>
    </row>
    <row r="106" spans="1:5" ht="17.25" customHeight="1">
      <c r="A106" s="218">
        <v>2050302</v>
      </c>
      <c r="B106" s="219" t="s">
        <v>622</v>
      </c>
      <c r="C106" s="218">
        <v>9341</v>
      </c>
      <c r="D106" s="218">
        <v>8241</v>
      </c>
      <c r="E106" s="222">
        <f t="shared" si="1"/>
        <v>1.1335</v>
      </c>
    </row>
    <row r="107" spans="1:5" ht="17.25" customHeight="1">
      <c r="A107" s="218">
        <v>2050303</v>
      </c>
      <c r="B107" s="219" t="s">
        <v>623</v>
      </c>
      <c r="C107" s="218">
        <v>1114</v>
      </c>
      <c r="D107" s="218">
        <v>904</v>
      </c>
      <c r="E107" s="222">
        <f t="shared" si="1"/>
        <v>1.2323</v>
      </c>
    </row>
    <row r="108" spans="1:5" ht="17.25" customHeight="1">
      <c r="A108" s="218">
        <v>2050305</v>
      </c>
      <c r="B108" s="219" t="s">
        <v>624</v>
      </c>
      <c r="C108" s="218">
        <v>17188</v>
      </c>
      <c r="D108" s="218">
        <v>17200</v>
      </c>
      <c r="E108" s="222">
        <f t="shared" si="1"/>
        <v>0.99929999999999997</v>
      </c>
    </row>
    <row r="109" spans="1:5" ht="17.25" customHeight="1">
      <c r="A109" s="218">
        <v>2050402</v>
      </c>
      <c r="B109" s="219" t="s">
        <v>625</v>
      </c>
      <c r="C109" s="218">
        <v>1</v>
      </c>
      <c r="D109" s="218">
        <v>1</v>
      </c>
      <c r="E109" s="222">
        <f t="shared" si="1"/>
        <v>1</v>
      </c>
    </row>
    <row r="110" spans="1:5" ht="17.25" customHeight="1">
      <c r="A110" s="218">
        <v>2050701</v>
      </c>
      <c r="B110" s="219" t="s">
        <v>626</v>
      </c>
      <c r="C110" s="218">
        <v>1779</v>
      </c>
      <c r="D110" s="218">
        <v>1715</v>
      </c>
      <c r="E110" s="222">
        <f t="shared" si="1"/>
        <v>1.0373000000000001</v>
      </c>
    </row>
    <row r="111" spans="1:5" ht="17.25" customHeight="1">
      <c r="A111" s="218">
        <v>2050702</v>
      </c>
      <c r="B111" s="219" t="s">
        <v>627</v>
      </c>
      <c r="C111" s="218">
        <v>577</v>
      </c>
      <c r="D111" s="218"/>
      <c r="E111" s="222"/>
    </row>
    <row r="112" spans="1:5" ht="17.25" customHeight="1">
      <c r="A112" s="218">
        <v>2050801</v>
      </c>
      <c r="B112" s="219" t="s">
        <v>628</v>
      </c>
      <c r="C112" s="218">
        <v>1835</v>
      </c>
      <c r="D112" s="218">
        <v>1789</v>
      </c>
      <c r="E112" s="222">
        <f t="shared" si="1"/>
        <v>1.0257000000000001</v>
      </c>
    </row>
    <row r="113" spans="1:5" ht="17.25" customHeight="1">
      <c r="A113" s="218">
        <v>2050802</v>
      </c>
      <c r="B113" s="219" t="s">
        <v>629</v>
      </c>
      <c r="C113" s="218">
        <v>2228</v>
      </c>
      <c r="D113" s="218">
        <v>2198</v>
      </c>
      <c r="E113" s="222">
        <f t="shared" si="1"/>
        <v>1.0136000000000001</v>
      </c>
    </row>
    <row r="114" spans="1:5" ht="17.25" customHeight="1">
      <c r="A114" s="218">
        <v>2050899</v>
      </c>
      <c r="B114" s="219" t="s">
        <v>630</v>
      </c>
      <c r="C114" s="218">
        <v>213</v>
      </c>
      <c r="D114" s="218">
        <v>173</v>
      </c>
      <c r="E114" s="222">
        <f t="shared" si="1"/>
        <v>1.2312000000000001</v>
      </c>
    </row>
    <row r="115" spans="1:5" ht="17.25" customHeight="1">
      <c r="A115" s="218">
        <v>2050999</v>
      </c>
      <c r="B115" s="219" t="s">
        <v>631</v>
      </c>
      <c r="C115" s="218">
        <v>4672</v>
      </c>
      <c r="D115" s="218">
        <v>2361</v>
      </c>
      <c r="E115" s="222">
        <f t="shared" si="1"/>
        <v>1.9787999999999999</v>
      </c>
    </row>
    <row r="116" spans="1:5" ht="17.25" customHeight="1">
      <c r="A116" s="218">
        <v>2059999</v>
      </c>
      <c r="B116" s="219" t="s">
        <v>632</v>
      </c>
      <c r="C116" s="218">
        <v>18269</v>
      </c>
      <c r="D116" s="218">
        <v>21782</v>
      </c>
      <c r="E116" s="222">
        <f t="shared" si="1"/>
        <v>0.8387</v>
      </c>
    </row>
    <row r="117" spans="1:5" ht="17.25" customHeight="1">
      <c r="A117" s="220" t="s">
        <v>633</v>
      </c>
      <c r="B117" s="219" t="s">
        <v>634</v>
      </c>
      <c r="C117" s="218">
        <f>SUM(C118:C129)</f>
        <v>8638</v>
      </c>
      <c r="D117" s="218">
        <f>SUM(D118:D129)</f>
        <v>5692</v>
      </c>
      <c r="E117" s="222">
        <f t="shared" si="1"/>
        <v>1.5176000000000001</v>
      </c>
    </row>
    <row r="118" spans="1:5" ht="17.25" customHeight="1">
      <c r="A118" s="218">
        <v>2060101</v>
      </c>
      <c r="B118" s="219" t="s">
        <v>560</v>
      </c>
      <c r="C118" s="218">
        <v>288</v>
      </c>
      <c r="D118" s="218">
        <v>305</v>
      </c>
      <c r="E118" s="222">
        <f t="shared" si="1"/>
        <v>0.94430000000000003</v>
      </c>
    </row>
    <row r="119" spans="1:5" ht="17.25" customHeight="1">
      <c r="A119" s="218">
        <v>2060201</v>
      </c>
      <c r="B119" s="219" t="s">
        <v>635</v>
      </c>
      <c r="C119" s="218"/>
      <c r="D119" s="218">
        <v>15</v>
      </c>
      <c r="E119" s="222"/>
    </row>
    <row r="120" spans="1:5" ht="17.25" customHeight="1">
      <c r="A120" s="218">
        <v>2060301</v>
      </c>
      <c r="B120" s="219" t="s">
        <v>635</v>
      </c>
      <c r="C120" s="218">
        <v>72</v>
      </c>
      <c r="D120" s="218">
        <v>77</v>
      </c>
      <c r="E120" s="222">
        <f t="shared" si="1"/>
        <v>0.93510000000000004</v>
      </c>
    </row>
    <row r="121" spans="1:5" ht="17.25" customHeight="1">
      <c r="A121" s="218">
        <v>2060302</v>
      </c>
      <c r="B121" s="219" t="s">
        <v>636</v>
      </c>
      <c r="C121" s="218">
        <v>1841</v>
      </c>
      <c r="D121" s="218">
        <v>2268</v>
      </c>
      <c r="E121" s="222">
        <f t="shared" si="1"/>
        <v>0.81169999999999998</v>
      </c>
    </row>
    <row r="122" spans="1:5" ht="17.25" customHeight="1">
      <c r="A122" s="218">
        <v>2060499</v>
      </c>
      <c r="B122" s="219" t="s">
        <v>637</v>
      </c>
      <c r="C122" s="218">
        <v>3353</v>
      </c>
      <c r="D122" s="218">
        <v>1906</v>
      </c>
      <c r="E122" s="222">
        <f t="shared" si="1"/>
        <v>1.7592000000000001</v>
      </c>
    </row>
    <row r="123" spans="1:5" ht="17.25" customHeight="1">
      <c r="A123" s="218">
        <v>2060501</v>
      </c>
      <c r="B123" s="219" t="s">
        <v>635</v>
      </c>
      <c r="C123" s="218">
        <v>277</v>
      </c>
      <c r="D123" s="218">
        <v>285</v>
      </c>
      <c r="E123" s="222">
        <f t="shared" si="1"/>
        <v>0.97189999999999999</v>
      </c>
    </row>
    <row r="124" spans="1:5" ht="17.25" customHeight="1">
      <c r="A124" s="218">
        <v>2060599</v>
      </c>
      <c r="B124" s="219" t="s">
        <v>638</v>
      </c>
      <c r="C124" s="218">
        <v>34</v>
      </c>
      <c r="D124" s="218">
        <v>34</v>
      </c>
      <c r="E124" s="222">
        <f t="shared" si="1"/>
        <v>1</v>
      </c>
    </row>
    <row r="125" spans="1:5" ht="17.25" customHeight="1">
      <c r="A125" s="218">
        <v>2060602</v>
      </c>
      <c r="B125" s="219" t="s">
        <v>639</v>
      </c>
      <c r="C125" s="218">
        <v>317</v>
      </c>
      <c r="D125" s="218">
        <v>267</v>
      </c>
      <c r="E125" s="222">
        <f t="shared" si="1"/>
        <v>1.1873</v>
      </c>
    </row>
    <row r="126" spans="1:5" ht="17.25" customHeight="1">
      <c r="A126" s="218">
        <v>2060701</v>
      </c>
      <c r="B126" s="219" t="s">
        <v>635</v>
      </c>
      <c r="C126" s="218">
        <v>197</v>
      </c>
      <c r="D126" s="218">
        <v>219</v>
      </c>
      <c r="E126" s="222">
        <f t="shared" si="1"/>
        <v>0.89949999999999997</v>
      </c>
    </row>
    <row r="127" spans="1:5" ht="17.25" customHeight="1">
      <c r="A127" s="218">
        <v>2060702</v>
      </c>
      <c r="B127" s="219" t="s">
        <v>640</v>
      </c>
      <c r="C127" s="218">
        <v>169</v>
      </c>
      <c r="D127" s="218">
        <v>203</v>
      </c>
      <c r="E127" s="222">
        <f t="shared" si="1"/>
        <v>0.83250000000000002</v>
      </c>
    </row>
    <row r="128" spans="1:5" ht="17.25" customHeight="1">
      <c r="A128" s="218">
        <v>2060799</v>
      </c>
      <c r="B128" s="219" t="s">
        <v>641</v>
      </c>
      <c r="C128" s="218">
        <v>190</v>
      </c>
      <c r="D128" s="218">
        <v>113</v>
      </c>
      <c r="E128" s="222">
        <f t="shared" si="1"/>
        <v>1.6814</v>
      </c>
    </row>
    <row r="129" spans="1:5" ht="17.25" customHeight="1">
      <c r="A129" s="218">
        <v>2069999</v>
      </c>
      <c r="B129" s="219" t="s">
        <v>642</v>
      </c>
      <c r="C129" s="218">
        <v>1900</v>
      </c>
      <c r="D129" s="218"/>
      <c r="E129" s="222"/>
    </row>
    <row r="130" spans="1:5" ht="17.25" customHeight="1">
      <c r="A130" s="220" t="s">
        <v>643</v>
      </c>
      <c r="B130" s="219" t="s">
        <v>644</v>
      </c>
      <c r="C130" s="218">
        <f>SUM(C131:C149)</f>
        <v>14206</v>
      </c>
      <c r="D130" s="218">
        <f>SUM(D131:D149)</f>
        <v>13601</v>
      </c>
      <c r="E130" s="222">
        <f t="shared" si="1"/>
        <v>1.0445</v>
      </c>
    </row>
    <row r="131" spans="1:5" ht="17.25" customHeight="1">
      <c r="A131" s="218">
        <v>2070101</v>
      </c>
      <c r="B131" s="219" t="s">
        <v>560</v>
      </c>
      <c r="C131" s="218">
        <v>515</v>
      </c>
      <c r="D131" s="218">
        <v>511</v>
      </c>
      <c r="E131" s="222">
        <f t="shared" si="1"/>
        <v>1.0078</v>
      </c>
    </row>
    <row r="132" spans="1:5" ht="17.25" customHeight="1">
      <c r="A132" s="218">
        <v>2070102</v>
      </c>
      <c r="B132" s="219" t="s">
        <v>570</v>
      </c>
      <c r="C132" s="218">
        <v>4</v>
      </c>
      <c r="D132" s="218">
        <v>4</v>
      </c>
      <c r="E132" s="222">
        <f t="shared" si="1"/>
        <v>1</v>
      </c>
    </row>
    <row r="133" spans="1:5" ht="17.25" customHeight="1">
      <c r="A133" s="218">
        <v>2070104</v>
      </c>
      <c r="B133" s="219" t="s">
        <v>645</v>
      </c>
      <c r="C133" s="218">
        <v>555</v>
      </c>
      <c r="D133" s="218">
        <v>644</v>
      </c>
      <c r="E133" s="222">
        <f t="shared" si="1"/>
        <v>0.86180000000000001</v>
      </c>
    </row>
    <row r="134" spans="1:5" ht="17.25" customHeight="1">
      <c r="A134" s="218">
        <v>2070107</v>
      </c>
      <c r="B134" s="219" t="s">
        <v>646</v>
      </c>
      <c r="C134" s="218">
        <v>486</v>
      </c>
      <c r="D134" s="218">
        <v>482</v>
      </c>
      <c r="E134" s="222">
        <f t="shared" si="1"/>
        <v>1.0083</v>
      </c>
    </row>
    <row r="135" spans="1:5" ht="17.25" customHeight="1">
      <c r="A135" s="218">
        <v>2070109</v>
      </c>
      <c r="B135" s="219" t="s">
        <v>647</v>
      </c>
      <c r="C135" s="218">
        <v>561</v>
      </c>
      <c r="D135" s="218">
        <v>419</v>
      </c>
      <c r="E135" s="222">
        <f t="shared" ref="E135:E198" si="2">C135/D135</f>
        <v>1.3389</v>
      </c>
    </row>
    <row r="136" spans="1:5" ht="17.25" customHeight="1">
      <c r="A136" s="218">
        <v>2070111</v>
      </c>
      <c r="B136" s="219" t="s">
        <v>648</v>
      </c>
      <c r="C136" s="218">
        <v>270</v>
      </c>
      <c r="D136" s="218">
        <v>335</v>
      </c>
      <c r="E136" s="222">
        <f t="shared" si="2"/>
        <v>0.80600000000000005</v>
      </c>
    </row>
    <row r="137" spans="1:5" ht="17.25" customHeight="1">
      <c r="A137" s="218">
        <v>2070112</v>
      </c>
      <c r="B137" s="219" t="s">
        <v>649</v>
      </c>
      <c r="C137" s="218">
        <v>316</v>
      </c>
      <c r="D137" s="218">
        <v>346</v>
      </c>
      <c r="E137" s="222">
        <f t="shared" si="2"/>
        <v>0.9133</v>
      </c>
    </row>
    <row r="138" spans="1:5" ht="17.25" customHeight="1">
      <c r="A138" s="218">
        <v>2070114</v>
      </c>
      <c r="B138" s="219" t="s">
        <v>650</v>
      </c>
      <c r="C138" s="218">
        <v>115</v>
      </c>
      <c r="D138" s="218">
        <v>93</v>
      </c>
      <c r="E138" s="222">
        <f t="shared" si="2"/>
        <v>1.2365999999999999</v>
      </c>
    </row>
    <row r="139" spans="1:5" ht="17.25" customHeight="1">
      <c r="A139" s="218">
        <v>2070199</v>
      </c>
      <c r="B139" s="219" t="s">
        <v>651</v>
      </c>
      <c r="C139" s="218">
        <v>2317</v>
      </c>
      <c r="D139" s="218">
        <v>2625</v>
      </c>
      <c r="E139" s="222">
        <f t="shared" si="2"/>
        <v>0.88270000000000004</v>
      </c>
    </row>
    <row r="140" spans="1:5" ht="17.25" customHeight="1">
      <c r="A140" s="218">
        <v>2070201</v>
      </c>
      <c r="B140" s="219" t="s">
        <v>560</v>
      </c>
      <c r="C140" s="218">
        <v>119</v>
      </c>
      <c r="D140" s="218">
        <v>117</v>
      </c>
      <c r="E140" s="222">
        <f t="shared" si="2"/>
        <v>1.0170999999999999</v>
      </c>
    </row>
    <row r="141" spans="1:5" ht="17.25" customHeight="1">
      <c r="A141" s="218">
        <v>2070204</v>
      </c>
      <c r="B141" s="219" t="s">
        <v>652</v>
      </c>
      <c r="C141" s="218">
        <v>206</v>
      </c>
      <c r="D141" s="218">
        <v>191</v>
      </c>
      <c r="E141" s="222">
        <f t="shared" si="2"/>
        <v>1.0785</v>
      </c>
    </row>
    <row r="142" spans="1:5" ht="17.25" customHeight="1">
      <c r="A142" s="218">
        <v>2070205</v>
      </c>
      <c r="B142" s="219" t="s">
        <v>653</v>
      </c>
      <c r="C142" s="218">
        <v>260</v>
      </c>
      <c r="D142" s="218">
        <v>258</v>
      </c>
      <c r="E142" s="222">
        <f t="shared" si="2"/>
        <v>1.0078</v>
      </c>
    </row>
    <row r="143" spans="1:5" ht="17.25" customHeight="1">
      <c r="A143" s="218">
        <v>2070301</v>
      </c>
      <c r="B143" s="219" t="s">
        <v>560</v>
      </c>
      <c r="C143" s="218">
        <v>336</v>
      </c>
      <c r="D143" s="218">
        <v>267</v>
      </c>
      <c r="E143" s="222">
        <f t="shared" si="2"/>
        <v>1.2584</v>
      </c>
    </row>
    <row r="144" spans="1:5" ht="17.25" customHeight="1">
      <c r="A144" s="218">
        <v>2070304</v>
      </c>
      <c r="B144" s="219" t="s">
        <v>654</v>
      </c>
      <c r="C144" s="218">
        <v>112</v>
      </c>
      <c r="D144" s="218">
        <v>123</v>
      </c>
      <c r="E144" s="222">
        <f t="shared" si="2"/>
        <v>0.91059999999999997</v>
      </c>
    </row>
    <row r="145" spans="1:5" ht="17.25" customHeight="1">
      <c r="A145" s="218">
        <v>2070307</v>
      </c>
      <c r="B145" s="219" t="s">
        <v>655</v>
      </c>
      <c r="C145" s="218">
        <v>98</v>
      </c>
      <c r="D145" s="218">
        <v>269</v>
      </c>
      <c r="E145" s="222">
        <f t="shared" si="2"/>
        <v>0.36430000000000001</v>
      </c>
    </row>
    <row r="146" spans="1:5" ht="17.25" customHeight="1">
      <c r="A146" s="218">
        <v>2070308</v>
      </c>
      <c r="B146" s="219" t="s">
        <v>656</v>
      </c>
      <c r="C146" s="218">
        <v>1495</v>
      </c>
      <c r="D146" s="218">
        <v>1525</v>
      </c>
      <c r="E146" s="222">
        <f t="shared" si="2"/>
        <v>0.98029999999999995</v>
      </c>
    </row>
    <row r="147" spans="1:5" ht="17.25" customHeight="1">
      <c r="A147" s="218">
        <v>2070399</v>
      </c>
      <c r="B147" s="219" t="s">
        <v>657</v>
      </c>
      <c r="C147" s="218">
        <v>109</v>
      </c>
      <c r="D147" s="218">
        <v>245</v>
      </c>
      <c r="E147" s="222">
        <f t="shared" si="2"/>
        <v>0.44490000000000002</v>
      </c>
    </row>
    <row r="148" spans="1:5" ht="17.25" customHeight="1">
      <c r="A148" s="218">
        <v>2070899</v>
      </c>
      <c r="B148" s="219" t="s">
        <v>658</v>
      </c>
      <c r="C148" s="218">
        <v>1912</v>
      </c>
      <c r="D148" s="218">
        <v>2167</v>
      </c>
      <c r="E148" s="222">
        <f t="shared" si="2"/>
        <v>0.88229999999999997</v>
      </c>
    </row>
    <row r="149" spans="1:5" ht="17.25" customHeight="1">
      <c r="A149" s="218">
        <v>2079999</v>
      </c>
      <c r="B149" s="219" t="s">
        <v>659</v>
      </c>
      <c r="C149" s="218">
        <v>4420</v>
      </c>
      <c r="D149" s="218">
        <v>2980</v>
      </c>
      <c r="E149" s="222">
        <f t="shared" si="2"/>
        <v>1.4832000000000001</v>
      </c>
    </row>
    <row r="150" spans="1:5" ht="17.25" customHeight="1">
      <c r="A150" s="220" t="s">
        <v>660</v>
      </c>
      <c r="B150" s="219" t="s">
        <v>661</v>
      </c>
      <c r="C150" s="218">
        <f>SUM(C151:C191)</f>
        <v>80361</v>
      </c>
      <c r="D150" s="218">
        <f>SUM(D151:D191)</f>
        <v>87722</v>
      </c>
      <c r="E150" s="222">
        <f t="shared" si="2"/>
        <v>0.91610000000000003</v>
      </c>
    </row>
    <row r="151" spans="1:5" ht="17.25" customHeight="1">
      <c r="A151" s="218">
        <v>2080101</v>
      </c>
      <c r="B151" s="219" t="s">
        <v>560</v>
      </c>
      <c r="C151" s="218">
        <v>753</v>
      </c>
      <c r="D151" s="218">
        <v>788</v>
      </c>
      <c r="E151" s="222">
        <f t="shared" si="2"/>
        <v>0.9556</v>
      </c>
    </row>
    <row r="152" spans="1:5" ht="17.25" customHeight="1">
      <c r="A152" s="218">
        <v>2080106</v>
      </c>
      <c r="B152" s="219" t="s">
        <v>662</v>
      </c>
      <c r="C152" s="218">
        <v>225</v>
      </c>
      <c r="D152" s="218">
        <v>223</v>
      </c>
      <c r="E152" s="222">
        <f t="shared" si="2"/>
        <v>1.0089999999999999</v>
      </c>
    </row>
    <row r="153" spans="1:5" ht="17.25" customHeight="1">
      <c r="A153" s="218">
        <v>2080107</v>
      </c>
      <c r="B153" s="219" t="s">
        <v>663</v>
      </c>
      <c r="C153" s="218">
        <v>37</v>
      </c>
      <c r="D153" s="218"/>
      <c r="E153" s="222"/>
    </row>
    <row r="154" spans="1:5" ht="17.25" customHeight="1">
      <c r="A154" s="218">
        <v>2080109</v>
      </c>
      <c r="B154" s="219" t="s">
        <v>664</v>
      </c>
      <c r="C154" s="218">
        <v>454</v>
      </c>
      <c r="D154" s="218">
        <v>455</v>
      </c>
      <c r="E154" s="222">
        <f t="shared" si="2"/>
        <v>0.99780000000000002</v>
      </c>
    </row>
    <row r="155" spans="1:5" ht="17.25" customHeight="1">
      <c r="A155" s="218">
        <v>2080111</v>
      </c>
      <c r="B155" s="219" t="s">
        <v>665</v>
      </c>
      <c r="C155" s="218">
        <v>158</v>
      </c>
      <c r="D155" s="218">
        <v>147</v>
      </c>
      <c r="E155" s="222">
        <f t="shared" si="2"/>
        <v>1.0748</v>
      </c>
    </row>
    <row r="156" spans="1:5" ht="27">
      <c r="A156" s="218">
        <v>2080199</v>
      </c>
      <c r="B156" s="219" t="s">
        <v>666</v>
      </c>
      <c r="C156" s="218">
        <v>3342</v>
      </c>
      <c r="D156" s="218">
        <v>573</v>
      </c>
      <c r="E156" s="222">
        <f t="shared" si="2"/>
        <v>5.8324999999999996</v>
      </c>
    </row>
    <row r="157" spans="1:5" ht="17.25" customHeight="1">
      <c r="A157" s="218">
        <v>2080201</v>
      </c>
      <c r="B157" s="219" t="s">
        <v>560</v>
      </c>
      <c r="C157" s="218">
        <v>511</v>
      </c>
      <c r="D157" s="218">
        <v>516</v>
      </c>
      <c r="E157" s="222">
        <f t="shared" si="2"/>
        <v>0.99029999999999996</v>
      </c>
    </row>
    <row r="158" spans="1:5" ht="17.25" customHeight="1">
      <c r="A158" s="218">
        <v>2080208</v>
      </c>
      <c r="B158" s="219" t="s">
        <v>667</v>
      </c>
      <c r="C158" s="218"/>
      <c r="D158" s="218">
        <v>90</v>
      </c>
      <c r="E158" s="222"/>
    </row>
    <row r="159" spans="1:5" ht="17.25" customHeight="1">
      <c r="A159" s="218">
        <v>2080299</v>
      </c>
      <c r="B159" s="219" t="s">
        <v>668</v>
      </c>
      <c r="C159" s="218">
        <v>87</v>
      </c>
      <c r="D159" s="218">
        <v>70</v>
      </c>
      <c r="E159" s="222">
        <f t="shared" si="2"/>
        <v>1.2428999999999999</v>
      </c>
    </row>
    <row r="160" spans="1:5" ht="17.25" customHeight="1">
      <c r="A160" s="218">
        <v>2080501</v>
      </c>
      <c r="B160" s="219" t="s">
        <v>669</v>
      </c>
      <c r="C160" s="218">
        <v>1375</v>
      </c>
      <c r="D160" s="218">
        <v>1302</v>
      </c>
      <c r="E160" s="222">
        <f t="shared" si="2"/>
        <v>1.0561</v>
      </c>
    </row>
    <row r="161" spans="1:5" ht="17.25" customHeight="1">
      <c r="A161" s="218">
        <v>2080502</v>
      </c>
      <c r="B161" s="219" t="s">
        <v>670</v>
      </c>
      <c r="C161" s="218">
        <v>29</v>
      </c>
      <c r="D161" s="218">
        <v>70</v>
      </c>
      <c r="E161" s="222">
        <f t="shared" si="2"/>
        <v>0.4143</v>
      </c>
    </row>
    <row r="162" spans="1:5" ht="27">
      <c r="A162" s="218">
        <v>2080505</v>
      </c>
      <c r="B162" s="219" t="s">
        <v>671</v>
      </c>
      <c r="C162" s="218">
        <v>11431</v>
      </c>
      <c r="D162" s="218">
        <v>10071</v>
      </c>
      <c r="E162" s="222">
        <f t="shared" si="2"/>
        <v>1.135</v>
      </c>
    </row>
    <row r="163" spans="1:5" ht="17.25" customHeight="1">
      <c r="A163" s="218">
        <v>2080506</v>
      </c>
      <c r="B163" s="219" t="s">
        <v>672</v>
      </c>
      <c r="C163" s="218">
        <v>5696</v>
      </c>
      <c r="D163" s="218">
        <v>4685</v>
      </c>
      <c r="E163" s="222">
        <f t="shared" si="2"/>
        <v>1.2158</v>
      </c>
    </row>
    <row r="164" spans="1:5" ht="27">
      <c r="A164" s="218">
        <v>2080507</v>
      </c>
      <c r="B164" s="219" t="s">
        <v>673</v>
      </c>
      <c r="C164" s="218">
        <v>36000</v>
      </c>
      <c r="D164" s="218">
        <v>37800</v>
      </c>
      <c r="E164" s="222">
        <f t="shared" si="2"/>
        <v>0.95240000000000002</v>
      </c>
    </row>
    <row r="165" spans="1:5" ht="17.25" customHeight="1">
      <c r="A165" s="218">
        <v>2080508</v>
      </c>
      <c r="B165" s="219" t="s">
        <v>216</v>
      </c>
      <c r="C165" s="218"/>
      <c r="D165" s="218">
        <v>1267</v>
      </c>
      <c r="E165" s="222"/>
    </row>
    <row r="166" spans="1:5" ht="17.25" customHeight="1">
      <c r="A166" s="218">
        <v>2080599</v>
      </c>
      <c r="B166" s="219" t="s">
        <v>674</v>
      </c>
      <c r="C166" s="218">
        <v>1025</v>
      </c>
      <c r="D166" s="218">
        <v>1695</v>
      </c>
      <c r="E166" s="222">
        <f t="shared" si="2"/>
        <v>0.60470000000000002</v>
      </c>
    </row>
    <row r="167" spans="1:5" ht="17.25" customHeight="1">
      <c r="A167" s="218">
        <v>2080699</v>
      </c>
      <c r="B167" s="219" t="s">
        <v>675</v>
      </c>
      <c r="C167" s="218">
        <v>1250</v>
      </c>
      <c r="D167" s="218"/>
      <c r="E167" s="222"/>
    </row>
    <row r="168" spans="1:5" ht="17.25" customHeight="1">
      <c r="A168" s="218">
        <v>2080799</v>
      </c>
      <c r="B168" s="219" t="s">
        <v>676</v>
      </c>
      <c r="C168" s="218"/>
      <c r="D168" s="218">
        <v>7740</v>
      </c>
      <c r="E168" s="222"/>
    </row>
    <row r="169" spans="1:5" ht="17.25" customHeight="1">
      <c r="A169" s="218">
        <v>2080899</v>
      </c>
      <c r="B169" s="219" t="s">
        <v>677</v>
      </c>
      <c r="C169" s="218">
        <v>1372</v>
      </c>
      <c r="D169" s="218">
        <v>99</v>
      </c>
      <c r="E169" s="222">
        <f t="shared" si="2"/>
        <v>13.858599999999999</v>
      </c>
    </row>
    <row r="170" spans="1:5" ht="17.25" customHeight="1">
      <c r="A170" s="218">
        <v>2080903</v>
      </c>
      <c r="B170" s="219" t="s">
        <v>678</v>
      </c>
      <c r="C170" s="218">
        <v>186</v>
      </c>
      <c r="D170" s="218">
        <v>183</v>
      </c>
      <c r="E170" s="222">
        <f t="shared" si="2"/>
        <v>1.0164</v>
      </c>
    </row>
    <row r="171" spans="1:5" ht="17.25" customHeight="1">
      <c r="A171" s="218">
        <v>2080905</v>
      </c>
      <c r="B171" s="219" t="s">
        <v>679</v>
      </c>
      <c r="C171" s="218">
        <v>87</v>
      </c>
      <c r="D171" s="218"/>
      <c r="E171" s="222"/>
    </row>
    <row r="172" spans="1:5" ht="17.25" customHeight="1">
      <c r="A172" s="218">
        <v>2080999</v>
      </c>
      <c r="B172" s="219" t="s">
        <v>680</v>
      </c>
      <c r="C172" s="218">
        <v>132</v>
      </c>
      <c r="D172" s="218">
        <v>1445</v>
      </c>
      <c r="E172" s="222">
        <f t="shared" si="2"/>
        <v>9.1300000000000006E-2</v>
      </c>
    </row>
    <row r="173" spans="1:5" ht="17.25" customHeight="1">
      <c r="A173" s="218">
        <v>2081001</v>
      </c>
      <c r="B173" s="219" t="s">
        <v>681</v>
      </c>
      <c r="C173" s="218">
        <v>61</v>
      </c>
      <c r="D173" s="218">
        <v>30</v>
      </c>
      <c r="E173" s="222">
        <f t="shared" si="2"/>
        <v>2.0333000000000001</v>
      </c>
    </row>
    <row r="174" spans="1:5" ht="17.25" customHeight="1">
      <c r="A174" s="218">
        <v>2081004</v>
      </c>
      <c r="B174" s="219" t="s">
        <v>682</v>
      </c>
      <c r="C174" s="218">
        <v>225</v>
      </c>
      <c r="D174" s="218">
        <v>230</v>
      </c>
      <c r="E174" s="222">
        <f t="shared" si="2"/>
        <v>0.97829999999999995</v>
      </c>
    </row>
    <row r="175" spans="1:5" ht="17.25" customHeight="1">
      <c r="A175" s="218">
        <v>2081005</v>
      </c>
      <c r="B175" s="219" t="s">
        <v>683</v>
      </c>
      <c r="C175" s="218">
        <v>867</v>
      </c>
      <c r="D175" s="218">
        <v>897</v>
      </c>
      <c r="E175" s="222">
        <f t="shared" si="2"/>
        <v>0.96660000000000001</v>
      </c>
    </row>
    <row r="176" spans="1:5" ht="17.25" customHeight="1">
      <c r="A176" s="218">
        <v>2081006</v>
      </c>
      <c r="B176" s="219" t="s">
        <v>684</v>
      </c>
      <c r="C176" s="218"/>
      <c r="D176" s="218">
        <v>1020</v>
      </c>
      <c r="E176" s="222"/>
    </row>
    <row r="177" spans="1:5" ht="17.25" customHeight="1">
      <c r="A177" s="218">
        <v>2081101</v>
      </c>
      <c r="B177" s="219" t="s">
        <v>560</v>
      </c>
      <c r="C177" s="218">
        <v>310</v>
      </c>
      <c r="D177" s="218">
        <v>287</v>
      </c>
      <c r="E177" s="222">
        <f t="shared" si="2"/>
        <v>1.0801000000000001</v>
      </c>
    </row>
    <row r="178" spans="1:5" ht="17.25" customHeight="1">
      <c r="A178" s="218">
        <v>2081105</v>
      </c>
      <c r="B178" s="219" t="s">
        <v>685</v>
      </c>
      <c r="C178" s="218">
        <v>108</v>
      </c>
      <c r="D178" s="218">
        <v>108</v>
      </c>
      <c r="E178" s="222">
        <f t="shared" si="2"/>
        <v>1</v>
      </c>
    </row>
    <row r="179" spans="1:5" ht="17.25" customHeight="1">
      <c r="A179" s="218">
        <v>2081199</v>
      </c>
      <c r="B179" s="219" t="s">
        <v>686</v>
      </c>
      <c r="C179" s="218">
        <v>1616</v>
      </c>
      <c r="D179" s="218">
        <v>1563</v>
      </c>
      <c r="E179" s="222">
        <f t="shared" si="2"/>
        <v>1.0339</v>
      </c>
    </row>
    <row r="180" spans="1:5" ht="17.25" customHeight="1">
      <c r="A180" s="218">
        <v>2081601</v>
      </c>
      <c r="B180" s="219" t="s">
        <v>560</v>
      </c>
      <c r="C180" s="218">
        <v>150</v>
      </c>
      <c r="D180" s="218">
        <v>165</v>
      </c>
      <c r="E180" s="222">
        <f t="shared" si="2"/>
        <v>0.90910000000000002</v>
      </c>
    </row>
    <row r="181" spans="1:5" ht="17.25" customHeight="1">
      <c r="A181" s="218">
        <v>2081902</v>
      </c>
      <c r="B181" s="219" t="s">
        <v>687</v>
      </c>
      <c r="C181" s="218">
        <v>133</v>
      </c>
      <c r="D181" s="218">
        <v>165</v>
      </c>
      <c r="E181" s="222">
        <f t="shared" si="2"/>
        <v>0.80610000000000004</v>
      </c>
    </row>
    <row r="182" spans="1:5" ht="17.25" customHeight="1">
      <c r="A182" s="218">
        <v>2082001</v>
      </c>
      <c r="B182" s="219" t="s">
        <v>688</v>
      </c>
      <c r="C182" s="218">
        <v>20</v>
      </c>
      <c r="D182" s="218">
        <v>20</v>
      </c>
      <c r="E182" s="222">
        <f t="shared" si="2"/>
        <v>1</v>
      </c>
    </row>
    <row r="183" spans="1:5" ht="17.25" customHeight="1">
      <c r="A183" s="218">
        <v>2082501</v>
      </c>
      <c r="B183" s="219" t="s">
        <v>689</v>
      </c>
      <c r="C183" s="218">
        <v>179</v>
      </c>
      <c r="D183" s="218">
        <v>172</v>
      </c>
      <c r="E183" s="222">
        <f t="shared" si="2"/>
        <v>1.0407</v>
      </c>
    </row>
    <row r="184" spans="1:5" ht="27">
      <c r="A184" s="218">
        <v>2082601</v>
      </c>
      <c r="B184" s="219" t="s">
        <v>690</v>
      </c>
      <c r="C184" s="218">
        <v>1500</v>
      </c>
      <c r="D184" s="218">
        <v>800</v>
      </c>
      <c r="E184" s="222">
        <f t="shared" si="2"/>
        <v>1.875</v>
      </c>
    </row>
    <row r="185" spans="1:5" ht="27">
      <c r="A185" s="218">
        <v>2082602</v>
      </c>
      <c r="B185" s="219" t="s">
        <v>691</v>
      </c>
      <c r="C185" s="218">
        <v>639</v>
      </c>
      <c r="D185" s="218"/>
      <c r="E185" s="222"/>
    </row>
    <row r="186" spans="1:5" ht="27">
      <c r="A186" s="218">
        <v>2082699</v>
      </c>
      <c r="B186" s="219" t="s">
        <v>692</v>
      </c>
      <c r="C186" s="218">
        <v>24</v>
      </c>
      <c r="D186" s="218">
        <v>623</v>
      </c>
      <c r="E186" s="222">
        <f t="shared" si="2"/>
        <v>3.85E-2</v>
      </c>
    </row>
    <row r="187" spans="1:5" ht="17.25" customHeight="1">
      <c r="A187" s="218">
        <v>2082799</v>
      </c>
      <c r="B187" s="219" t="s">
        <v>693</v>
      </c>
      <c r="C187" s="218"/>
      <c r="D187" s="218">
        <v>259</v>
      </c>
      <c r="E187" s="222"/>
    </row>
    <row r="188" spans="1:5" ht="17.25" customHeight="1">
      <c r="A188" s="218">
        <v>2082801</v>
      </c>
      <c r="B188" s="219" t="s">
        <v>560</v>
      </c>
      <c r="C188" s="218">
        <v>274</v>
      </c>
      <c r="D188" s="218">
        <v>270</v>
      </c>
      <c r="E188" s="222">
        <f t="shared" si="2"/>
        <v>1.0147999999999999</v>
      </c>
    </row>
    <row r="189" spans="1:5" ht="17.25" customHeight="1">
      <c r="A189" s="218">
        <v>2082850</v>
      </c>
      <c r="B189" s="219" t="s">
        <v>562</v>
      </c>
      <c r="C189" s="218">
        <v>137</v>
      </c>
      <c r="D189" s="218">
        <v>145</v>
      </c>
      <c r="E189" s="222">
        <f t="shared" si="2"/>
        <v>0.94479999999999997</v>
      </c>
    </row>
    <row r="190" spans="1:5" ht="17.25" customHeight="1">
      <c r="A190" s="218">
        <v>2082899</v>
      </c>
      <c r="B190" s="219" t="s">
        <v>694</v>
      </c>
      <c r="C190" s="218"/>
      <c r="D190" s="218">
        <v>180</v>
      </c>
      <c r="E190" s="222"/>
    </row>
    <row r="191" spans="1:5" ht="17.25" customHeight="1">
      <c r="A191" s="218">
        <v>2089999</v>
      </c>
      <c r="B191" s="219" t="s">
        <v>695</v>
      </c>
      <c r="C191" s="218">
        <v>9968</v>
      </c>
      <c r="D191" s="218">
        <v>11569</v>
      </c>
      <c r="E191" s="222">
        <f t="shared" si="2"/>
        <v>0.86160000000000003</v>
      </c>
    </row>
    <row r="192" spans="1:5" ht="17.25" customHeight="1">
      <c r="A192" s="220" t="s">
        <v>696</v>
      </c>
      <c r="B192" s="219" t="s">
        <v>697</v>
      </c>
      <c r="C192" s="218">
        <f>SUM(C193:C217)</f>
        <v>140584</v>
      </c>
      <c r="D192" s="218">
        <f>SUM(D193:D217)</f>
        <v>130643</v>
      </c>
      <c r="E192" s="222">
        <f t="shared" si="2"/>
        <v>1.0761000000000001</v>
      </c>
    </row>
    <row r="193" spans="1:5" ht="17.25" customHeight="1">
      <c r="A193" s="218">
        <v>2100101</v>
      </c>
      <c r="B193" s="219" t="s">
        <v>560</v>
      </c>
      <c r="C193" s="218">
        <v>1112</v>
      </c>
      <c r="D193" s="218">
        <v>1130</v>
      </c>
      <c r="E193" s="222">
        <f t="shared" si="2"/>
        <v>0.98409999999999997</v>
      </c>
    </row>
    <row r="194" spans="1:5" ht="17.25" customHeight="1">
      <c r="A194" s="218">
        <v>2100199</v>
      </c>
      <c r="B194" s="219" t="s">
        <v>698</v>
      </c>
      <c r="C194" s="218">
        <v>4772</v>
      </c>
      <c r="D194" s="218">
        <v>4792</v>
      </c>
      <c r="E194" s="222">
        <f t="shared" si="2"/>
        <v>0.99580000000000002</v>
      </c>
    </row>
    <row r="195" spans="1:5" ht="17.25" customHeight="1">
      <c r="A195" s="218">
        <v>2100201</v>
      </c>
      <c r="B195" s="219" t="s">
        <v>699</v>
      </c>
      <c r="C195" s="218">
        <v>1884</v>
      </c>
      <c r="D195" s="218">
        <v>1884</v>
      </c>
      <c r="E195" s="222">
        <f t="shared" si="2"/>
        <v>1</v>
      </c>
    </row>
    <row r="196" spans="1:5" ht="17.25" customHeight="1">
      <c r="A196" s="218">
        <v>2100202</v>
      </c>
      <c r="B196" s="219" t="s">
        <v>700</v>
      </c>
      <c r="C196" s="218">
        <v>817</v>
      </c>
      <c r="D196" s="218">
        <v>817</v>
      </c>
      <c r="E196" s="222">
        <f t="shared" si="2"/>
        <v>1</v>
      </c>
    </row>
    <row r="197" spans="1:5" ht="17.25" customHeight="1">
      <c r="A197" s="218">
        <v>2100299</v>
      </c>
      <c r="B197" s="219" t="s">
        <v>701</v>
      </c>
      <c r="C197" s="218">
        <v>1728</v>
      </c>
      <c r="D197" s="218">
        <v>400</v>
      </c>
      <c r="E197" s="222">
        <f t="shared" si="2"/>
        <v>4.32</v>
      </c>
    </row>
    <row r="198" spans="1:5" ht="17.25" customHeight="1">
      <c r="A198" s="218">
        <v>2100401</v>
      </c>
      <c r="B198" s="219" t="s">
        <v>702</v>
      </c>
      <c r="C198" s="218">
        <v>2651</v>
      </c>
      <c r="D198" s="218">
        <v>2852</v>
      </c>
      <c r="E198" s="222">
        <f t="shared" si="2"/>
        <v>0.92949999999999999</v>
      </c>
    </row>
    <row r="199" spans="1:5" ht="17.25" customHeight="1">
      <c r="A199" s="218">
        <v>2100402</v>
      </c>
      <c r="B199" s="219" t="s">
        <v>703</v>
      </c>
      <c r="C199" s="218">
        <v>609</v>
      </c>
      <c r="D199" s="218">
        <v>615</v>
      </c>
      <c r="E199" s="222">
        <f t="shared" ref="E199:E262" si="3">C199/D199</f>
        <v>0.99019999999999997</v>
      </c>
    </row>
    <row r="200" spans="1:5" ht="17.25" customHeight="1">
      <c r="A200" s="218">
        <v>2100403</v>
      </c>
      <c r="B200" s="219" t="s">
        <v>704</v>
      </c>
      <c r="C200" s="218">
        <v>501</v>
      </c>
      <c r="D200" s="218">
        <v>489</v>
      </c>
      <c r="E200" s="222">
        <f t="shared" si="3"/>
        <v>1.0245</v>
      </c>
    </row>
    <row r="201" spans="1:5" ht="17.25" customHeight="1">
      <c r="A201" s="218">
        <v>2100404</v>
      </c>
      <c r="B201" s="219" t="s">
        <v>705</v>
      </c>
      <c r="C201" s="218">
        <v>1715</v>
      </c>
      <c r="D201" s="218">
        <v>1804</v>
      </c>
      <c r="E201" s="222">
        <f t="shared" si="3"/>
        <v>0.95069999999999999</v>
      </c>
    </row>
    <row r="202" spans="1:5" ht="17.25" customHeight="1">
      <c r="A202" s="218">
        <v>2100406</v>
      </c>
      <c r="B202" s="219" t="s">
        <v>706</v>
      </c>
      <c r="C202" s="218">
        <v>422</v>
      </c>
      <c r="D202" s="218">
        <v>359</v>
      </c>
      <c r="E202" s="222">
        <f t="shared" si="3"/>
        <v>1.1755</v>
      </c>
    </row>
    <row r="203" spans="1:5" ht="17.25" customHeight="1">
      <c r="A203" s="218">
        <v>2100408</v>
      </c>
      <c r="B203" s="219" t="s">
        <v>707</v>
      </c>
      <c r="C203" s="218">
        <v>727</v>
      </c>
      <c r="D203" s="218"/>
      <c r="E203" s="222"/>
    </row>
    <row r="204" spans="1:5" ht="17.25" customHeight="1">
      <c r="A204" s="218">
        <v>2100409</v>
      </c>
      <c r="B204" s="219" t="s">
        <v>708</v>
      </c>
      <c r="C204" s="218">
        <v>1947</v>
      </c>
      <c r="D204" s="218"/>
      <c r="E204" s="222"/>
    </row>
    <row r="205" spans="1:5" ht="17.25" customHeight="1">
      <c r="A205" s="218">
        <v>2100499</v>
      </c>
      <c r="B205" s="219" t="s">
        <v>709</v>
      </c>
      <c r="C205" s="218">
        <v>1413</v>
      </c>
      <c r="D205" s="218">
        <v>1998</v>
      </c>
      <c r="E205" s="222">
        <f t="shared" si="3"/>
        <v>0.70720000000000005</v>
      </c>
    </row>
    <row r="206" spans="1:5" ht="17.25" customHeight="1">
      <c r="A206" s="218">
        <v>2100717</v>
      </c>
      <c r="B206" s="219" t="s">
        <v>710</v>
      </c>
      <c r="C206" s="218">
        <v>761</v>
      </c>
      <c r="D206" s="218">
        <v>761</v>
      </c>
      <c r="E206" s="222">
        <f t="shared" si="3"/>
        <v>1</v>
      </c>
    </row>
    <row r="207" spans="1:5" ht="17.25" customHeight="1">
      <c r="A207" s="218">
        <v>2100799</v>
      </c>
      <c r="B207" s="219" t="s">
        <v>711</v>
      </c>
      <c r="C207" s="218">
        <v>139</v>
      </c>
      <c r="D207" s="218">
        <v>158</v>
      </c>
      <c r="E207" s="222">
        <f t="shared" si="3"/>
        <v>0.87970000000000004</v>
      </c>
    </row>
    <row r="208" spans="1:5" ht="17.25" customHeight="1">
      <c r="A208" s="218">
        <v>2101101</v>
      </c>
      <c r="B208" s="219" t="s">
        <v>712</v>
      </c>
      <c r="C208" s="218">
        <v>2821</v>
      </c>
      <c r="D208" s="218">
        <v>2569</v>
      </c>
      <c r="E208" s="222">
        <f t="shared" si="3"/>
        <v>1.0981000000000001</v>
      </c>
    </row>
    <row r="209" spans="1:5" ht="17.25" customHeight="1">
      <c r="A209" s="218">
        <v>2101102</v>
      </c>
      <c r="B209" s="219" t="s">
        <v>713</v>
      </c>
      <c r="C209" s="218">
        <v>1209</v>
      </c>
      <c r="D209" s="218">
        <v>824</v>
      </c>
      <c r="E209" s="222">
        <f t="shared" si="3"/>
        <v>1.4672000000000001</v>
      </c>
    </row>
    <row r="210" spans="1:5" ht="27">
      <c r="A210" s="218">
        <v>2101202</v>
      </c>
      <c r="B210" s="219" t="s">
        <v>714</v>
      </c>
      <c r="C210" s="218">
        <v>102653</v>
      </c>
      <c r="D210" s="218">
        <v>97920</v>
      </c>
      <c r="E210" s="222">
        <f t="shared" si="3"/>
        <v>1.0483</v>
      </c>
    </row>
    <row r="211" spans="1:5" ht="17.25" customHeight="1">
      <c r="A211" s="218">
        <v>2101301</v>
      </c>
      <c r="B211" s="219" t="s">
        <v>715</v>
      </c>
      <c r="C211" s="218">
        <v>6326</v>
      </c>
      <c r="D211" s="218">
        <v>5450</v>
      </c>
      <c r="E211" s="222">
        <f t="shared" si="3"/>
        <v>1.1607000000000001</v>
      </c>
    </row>
    <row r="212" spans="1:5" ht="17.25" customHeight="1">
      <c r="A212" s="218">
        <v>2101501</v>
      </c>
      <c r="B212" s="219" t="s">
        <v>560</v>
      </c>
      <c r="C212" s="218">
        <v>771</v>
      </c>
      <c r="D212" s="218">
        <v>806</v>
      </c>
      <c r="E212" s="222">
        <f t="shared" si="3"/>
        <v>0.95660000000000001</v>
      </c>
    </row>
    <row r="213" spans="1:5" ht="17.25" customHeight="1">
      <c r="A213" s="218">
        <v>2101550</v>
      </c>
      <c r="B213" s="219" t="s">
        <v>562</v>
      </c>
      <c r="C213" s="218">
        <v>3323</v>
      </c>
      <c r="D213" s="218">
        <v>2928</v>
      </c>
      <c r="E213" s="222">
        <f t="shared" si="3"/>
        <v>1.1349</v>
      </c>
    </row>
    <row r="214" spans="1:5" ht="17.25" customHeight="1">
      <c r="A214" s="218">
        <v>2101599</v>
      </c>
      <c r="B214" s="219" t="s">
        <v>716</v>
      </c>
      <c r="C214" s="218">
        <v>659</v>
      </c>
      <c r="D214" s="218">
        <v>1345</v>
      </c>
      <c r="E214" s="222">
        <f t="shared" si="3"/>
        <v>0.49</v>
      </c>
    </row>
    <row r="215" spans="1:5" ht="17.25" customHeight="1">
      <c r="A215" s="218">
        <v>2101704</v>
      </c>
      <c r="B215" s="219" t="s">
        <v>717</v>
      </c>
      <c r="C215" s="218">
        <v>302</v>
      </c>
      <c r="D215" s="218">
        <v>673</v>
      </c>
      <c r="E215" s="222">
        <f t="shared" si="3"/>
        <v>0.44869999999999999</v>
      </c>
    </row>
    <row r="216" spans="1:5" ht="17.25" customHeight="1">
      <c r="A216" s="218">
        <v>2101899</v>
      </c>
      <c r="B216" s="219" t="s">
        <v>718</v>
      </c>
      <c r="C216" s="218">
        <v>8</v>
      </c>
      <c r="D216" s="218"/>
      <c r="E216" s="222"/>
    </row>
    <row r="217" spans="1:5" ht="17.25" customHeight="1">
      <c r="A217" s="218">
        <v>2109999</v>
      </c>
      <c r="B217" s="219" t="s">
        <v>719</v>
      </c>
      <c r="C217" s="218">
        <v>1314</v>
      </c>
      <c r="D217" s="218">
        <v>69</v>
      </c>
      <c r="E217" s="222">
        <f t="shared" si="3"/>
        <v>19.043500000000002</v>
      </c>
    </row>
    <row r="218" spans="1:5" ht="17.25" customHeight="1">
      <c r="A218" s="220" t="s">
        <v>720</v>
      </c>
      <c r="B218" s="219" t="s">
        <v>721</v>
      </c>
      <c r="C218" s="218">
        <f>SUM(C219:C228)</f>
        <v>68911</v>
      </c>
      <c r="D218" s="218">
        <f>SUM(D219:D228)</f>
        <v>52798</v>
      </c>
      <c r="E218" s="222">
        <f t="shared" si="3"/>
        <v>1.3051999999999999</v>
      </c>
    </row>
    <row r="219" spans="1:5" ht="17.25" customHeight="1">
      <c r="A219" s="218">
        <v>2110101</v>
      </c>
      <c r="B219" s="219" t="s">
        <v>560</v>
      </c>
      <c r="C219" s="218">
        <v>3171</v>
      </c>
      <c r="D219" s="218">
        <v>3660</v>
      </c>
      <c r="E219" s="222">
        <f t="shared" si="3"/>
        <v>0.86639999999999995</v>
      </c>
    </row>
    <row r="220" spans="1:5" ht="17.25" customHeight="1">
      <c r="A220" s="218">
        <v>2110199</v>
      </c>
      <c r="B220" s="219" t="s">
        <v>722</v>
      </c>
      <c r="C220" s="218">
        <v>810</v>
      </c>
      <c r="D220" s="218">
        <v>13646</v>
      </c>
      <c r="E220" s="222">
        <f t="shared" si="3"/>
        <v>5.9400000000000001E-2</v>
      </c>
    </row>
    <row r="221" spans="1:5" ht="17.25" customHeight="1">
      <c r="A221" s="218">
        <v>2110299</v>
      </c>
      <c r="B221" s="219" t="s">
        <v>723</v>
      </c>
      <c r="C221" s="218">
        <v>3638</v>
      </c>
      <c r="D221" s="218">
        <v>3115</v>
      </c>
      <c r="E221" s="222">
        <f t="shared" si="3"/>
        <v>1.1678999999999999</v>
      </c>
    </row>
    <row r="222" spans="1:5" ht="17.25" customHeight="1">
      <c r="A222" s="218">
        <v>2110301</v>
      </c>
      <c r="B222" s="219" t="s">
        <v>724</v>
      </c>
      <c r="C222" s="218"/>
      <c r="D222" s="218">
        <v>5232</v>
      </c>
      <c r="E222" s="222"/>
    </row>
    <row r="223" spans="1:5" ht="17.25" customHeight="1">
      <c r="A223" s="218">
        <v>2110302</v>
      </c>
      <c r="B223" s="219" t="s">
        <v>725</v>
      </c>
      <c r="C223" s="218">
        <v>22899</v>
      </c>
      <c r="D223" s="218">
        <v>23018</v>
      </c>
      <c r="E223" s="222">
        <f t="shared" si="3"/>
        <v>0.99480000000000002</v>
      </c>
    </row>
    <row r="224" spans="1:5" ht="17.25" customHeight="1">
      <c r="A224" s="218">
        <v>2110402</v>
      </c>
      <c r="B224" s="219" t="s">
        <v>726</v>
      </c>
      <c r="C224" s="218"/>
      <c r="D224" s="218">
        <v>439</v>
      </c>
      <c r="E224" s="222"/>
    </row>
    <row r="225" spans="1:5" ht="17.25" customHeight="1">
      <c r="A225" s="218">
        <v>2110404</v>
      </c>
      <c r="B225" s="219" t="s">
        <v>727</v>
      </c>
      <c r="C225" s="218">
        <v>10</v>
      </c>
      <c r="D225" s="218"/>
      <c r="E225" s="222"/>
    </row>
    <row r="226" spans="1:5" ht="17.25" customHeight="1">
      <c r="A226" s="218">
        <v>2110406</v>
      </c>
      <c r="B226" s="219" t="s">
        <v>728</v>
      </c>
      <c r="C226" s="218">
        <v>2053</v>
      </c>
      <c r="D226" s="218"/>
      <c r="E226" s="222"/>
    </row>
    <row r="227" spans="1:5" ht="17.25" customHeight="1">
      <c r="A227" s="218">
        <v>2111001</v>
      </c>
      <c r="B227" s="219" t="s">
        <v>729</v>
      </c>
      <c r="C227" s="218"/>
      <c r="D227" s="218">
        <v>650</v>
      </c>
      <c r="E227" s="222"/>
    </row>
    <row r="228" spans="1:5" ht="17.25" customHeight="1">
      <c r="A228" s="218">
        <v>2119999</v>
      </c>
      <c r="B228" s="219" t="s">
        <v>730</v>
      </c>
      <c r="C228" s="218">
        <v>36330</v>
      </c>
      <c r="D228" s="218">
        <v>3038</v>
      </c>
      <c r="E228" s="222">
        <f t="shared" si="3"/>
        <v>11.958500000000001</v>
      </c>
    </row>
    <row r="229" spans="1:5" ht="17.25" customHeight="1">
      <c r="A229" s="220" t="s">
        <v>731</v>
      </c>
      <c r="B229" s="219" t="s">
        <v>732</v>
      </c>
      <c r="C229" s="218">
        <f>SUM(C230:C240)</f>
        <v>17258</v>
      </c>
      <c r="D229" s="218">
        <f>SUM(D230:D240)</f>
        <v>10606</v>
      </c>
      <c r="E229" s="222">
        <f t="shared" si="3"/>
        <v>1.6272</v>
      </c>
    </row>
    <row r="230" spans="1:5" ht="17.25" customHeight="1">
      <c r="A230" s="218">
        <v>2120101</v>
      </c>
      <c r="B230" s="219" t="s">
        <v>560</v>
      </c>
      <c r="C230" s="218">
        <v>711</v>
      </c>
      <c r="D230" s="218">
        <v>668</v>
      </c>
      <c r="E230" s="222">
        <f t="shared" si="3"/>
        <v>1.0644</v>
      </c>
    </row>
    <row r="231" spans="1:5" ht="17.25" customHeight="1">
      <c r="A231" s="218">
        <v>2120104</v>
      </c>
      <c r="B231" s="219" t="s">
        <v>733</v>
      </c>
      <c r="C231" s="218">
        <v>765</v>
      </c>
      <c r="D231" s="218">
        <v>726</v>
      </c>
      <c r="E231" s="222">
        <f t="shared" si="3"/>
        <v>1.0537000000000001</v>
      </c>
    </row>
    <row r="232" spans="1:5" ht="17.25" customHeight="1">
      <c r="A232" s="218">
        <v>2120105</v>
      </c>
      <c r="B232" s="219" t="s">
        <v>734</v>
      </c>
      <c r="C232" s="218">
        <v>147</v>
      </c>
      <c r="D232" s="218">
        <v>134</v>
      </c>
      <c r="E232" s="222">
        <f t="shared" si="3"/>
        <v>1.097</v>
      </c>
    </row>
    <row r="233" spans="1:5" ht="17.25" customHeight="1">
      <c r="A233" s="218">
        <v>2120106</v>
      </c>
      <c r="B233" s="219" t="s">
        <v>735</v>
      </c>
      <c r="C233" s="218">
        <v>450</v>
      </c>
      <c r="D233" s="218">
        <v>465</v>
      </c>
      <c r="E233" s="222">
        <f t="shared" si="3"/>
        <v>0.9677</v>
      </c>
    </row>
    <row r="234" spans="1:5" ht="17.25" customHeight="1">
      <c r="A234" s="218">
        <v>2120107</v>
      </c>
      <c r="B234" s="219" t="s">
        <v>736</v>
      </c>
      <c r="C234" s="218">
        <v>65</v>
      </c>
      <c r="D234" s="218">
        <v>62</v>
      </c>
      <c r="E234" s="222">
        <f t="shared" si="3"/>
        <v>1.0484</v>
      </c>
    </row>
    <row r="235" spans="1:5" ht="17.25" customHeight="1">
      <c r="A235" s="218">
        <v>2120109</v>
      </c>
      <c r="B235" s="219" t="s">
        <v>737</v>
      </c>
      <c r="C235" s="218">
        <v>358</v>
      </c>
      <c r="D235" s="218">
        <v>332</v>
      </c>
      <c r="E235" s="222">
        <f t="shared" si="3"/>
        <v>1.0783</v>
      </c>
    </row>
    <row r="236" spans="1:5" ht="17.25" customHeight="1">
      <c r="A236" s="218">
        <v>2120199</v>
      </c>
      <c r="B236" s="219" t="s">
        <v>738</v>
      </c>
      <c r="C236" s="218">
        <v>276</v>
      </c>
      <c r="D236" s="218">
        <v>268</v>
      </c>
      <c r="E236" s="222">
        <f t="shared" si="3"/>
        <v>1.0299</v>
      </c>
    </row>
    <row r="237" spans="1:5" ht="17.25" customHeight="1">
      <c r="A237" s="218">
        <v>2120201</v>
      </c>
      <c r="B237" s="219" t="s">
        <v>739</v>
      </c>
      <c r="C237" s="218">
        <v>1967</v>
      </c>
      <c r="D237" s="218">
        <v>1918</v>
      </c>
      <c r="E237" s="222">
        <f t="shared" si="3"/>
        <v>1.0255000000000001</v>
      </c>
    </row>
    <row r="238" spans="1:5" ht="17.25" customHeight="1">
      <c r="A238" s="218">
        <v>2120399</v>
      </c>
      <c r="B238" s="219" t="s">
        <v>740</v>
      </c>
      <c r="C238" s="218">
        <v>6040</v>
      </c>
      <c r="D238" s="218">
        <v>3810</v>
      </c>
      <c r="E238" s="222">
        <f t="shared" si="3"/>
        <v>1.5852999999999999</v>
      </c>
    </row>
    <row r="239" spans="1:5" ht="17.25" customHeight="1">
      <c r="A239" s="218">
        <v>2120501</v>
      </c>
      <c r="B239" s="219" t="s">
        <v>741</v>
      </c>
      <c r="C239" s="218">
        <v>3001</v>
      </c>
      <c r="D239" s="218">
        <v>1878</v>
      </c>
      <c r="E239" s="222">
        <f t="shared" si="3"/>
        <v>1.5980000000000001</v>
      </c>
    </row>
    <row r="240" spans="1:5" ht="17.25" customHeight="1">
      <c r="A240" s="218">
        <v>2129999</v>
      </c>
      <c r="B240" s="219" t="s">
        <v>742</v>
      </c>
      <c r="C240" s="218">
        <v>3478</v>
      </c>
      <c r="D240" s="218">
        <v>345</v>
      </c>
      <c r="E240" s="222">
        <f t="shared" si="3"/>
        <v>10.081200000000001</v>
      </c>
    </row>
    <row r="241" spans="1:5" ht="17.25" customHeight="1">
      <c r="A241" s="220" t="s">
        <v>743</v>
      </c>
      <c r="B241" s="219" t="s">
        <v>744</v>
      </c>
      <c r="C241" s="218">
        <f>SUM(C242:C268)</f>
        <v>44441</v>
      </c>
      <c r="D241" s="218">
        <f>SUM(D242:D268)</f>
        <v>53112</v>
      </c>
      <c r="E241" s="222">
        <f t="shared" si="3"/>
        <v>0.8367</v>
      </c>
    </row>
    <row r="242" spans="1:5" ht="17.25" customHeight="1">
      <c r="A242" s="218">
        <v>2130101</v>
      </c>
      <c r="B242" s="219" t="s">
        <v>560</v>
      </c>
      <c r="C242" s="218">
        <v>3571</v>
      </c>
      <c r="D242" s="218">
        <v>3498</v>
      </c>
      <c r="E242" s="222">
        <f t="shared" si="3"/>
        <v>1.0208999999999999</v>
      </c>
    </row>
    <row r="243" spans="1:5" ht="17.25" customHeight="1">
      <c r="A243" s="218">
        <v>2130104</v>
      </c>
      <c r="B243" s="219" t="s">
        <v>562</v>
      </c>
      <c r="C243" s="218">
        <v>340</v>
      </c>
      <c r="D243" s="218">
        <v>371</v>
      </c>
      <c r="E243" s="222">
        <f t="shared" si="3"/>
        <v>0.91639999999999999</v>
      </c>
    </row>
    <row r="244" spans="1:5" ht="17.25" customHeight="1">
      <c r="A244" s="218">
        <v>2130108</v>
      </c>
      <c r="B244" s="219" t="s">
        <v>745</v>
      </c>
      <c r="C244" s="218">
        <v>35</v>
      </c>
      <c r="D244" s="218">
        <v>87</v>
      </c>
      <c r="E244" s="222">
        <f t="shared" si="3"/>
        <v>0.40229999999999999</v>
      </c>
    </row>
    <row r="245" spans="1:5" ht="17.25" customHeight="1">
      <c r="A245" s="218">
        <v>2130109</v>
      </c>
      <c r="B245" s="219" t="s">
        <v>746</v>
      </c>
      <c r="C245" s="218">
        <v>305</v>
      </c>
      <c r="D245" s="218">
        <v>340</v>
      </c>
      <c r="E245" s="222">
        <f t="shared" si="3"/>
        <v>0.89710000000000001</v>
      </c>
    </row>
    <row r="246" spans="1:5" ht="17.25" customHeight="1">
      <c r="A246" s="218">
        <v>2130126</v>
      </c>
      <c r="B246" s="219" t="s">
        <v>747</v>
      </c>
      <c r="C246" s="218">
        <v>80</v>
      </c>
      <c r="D246" s="218">
        <v>100</v>
      </c>
      <c r="E246" s="222">
        <f t="shared" si="3"/>
        <v>0.8</v>
      </c>
    </row>
    <row r="247" spans="1:5" ht="17.25" customHeight="1">
      <c r="A247" s="218">
        <v>2130152</v>
      </c>
      <c r="B247" s="219" t="s">
        <v>748</v>
      </c>
      <c r="C247" s="218">
        <v>138</v>
      </c>
      <c r="D247" s="218"/>
      <c r="E247" s="222"/>
    </row>
    <row r="248" spans="1:5" ht="17.25" customHeight="1">
      <c r="A248" s="218">
        <v>2130199</v>
      </c>
      <c r="B248" s="219" t="s">
        <v>749</v>
      </c>
      <c r="C248" s="218">
        <v>659</v>
      </c>
      <c r="D248" s="218">
        <v>1326</v>
      </c>
      <c r="E248" s="222">
        <f t="shared" si="3"/>
        <v>0.497</v>
      </c>
    </row>
    <row r="249" spans="1:5" ht="17.25" customHeight="1">
      <c r="A249" s="218">
        <v>2130201</v>
      </c>
      <c r="B249" s="219" t="s">
        <v>560</v>
      </c>
      <c r="C249" s="218">
        <v>1118</v>
      </c>
      <c r="D249" s="218">
        <v>1172</v>
      </c>
      <c r="E249" s="222">
        <f t="shared" si="3"/>
        <v>0.95389999999999997</v>
      </c>
    </row>
    <row r="250" spans="1:5" ht="17.25" customHeight="1">
      <c r="A250" s="218">
        <v>2130204</v>
      </c>
      <c r="B250" s="219" t="s">
        <v>750</v>
      </c>
      <c r="C250" s="218">
        <v>1473</v>
      </c>
      <c r="D250" s="218">
        <v>1434</v>
      </c>
      <c r="E250" s="222">
        <f t="shared" si="3"/>
        <v>1.0271999999999999</v>
      </c>
    </row>
    <row r="251" spans="1:5" ht="17.25" customHeight="1">
      <c r="A251" s="218">
        <v>2130205</v>
      </c>
      <c r="B251" s="219" t="s">
        <v>751</v>
      </c>
      <c r="C251" s="218">
        <v>1967</v>
      </c>
      <c r="D251" s="218">
        <v>143</v>
      </c>
      <c r="E251" s="222">
        <f t="shared" si="3"/>
        <v>13.7552</v>
      </c>
    </row>
    <row r="252" spans="1:5" ht="17.25" customHeight="1">
      <c r="A252" s="218">
        <v>2130206</v>
      </c>
      <c r="B252" s="219" t="s">
        <v>752</v>
      </c>
      <c r="C252" s="218"/>
      <c r="D252" s="218">
        <v>89</v>
      </c>
      <c r="E252" s="222"/>
    </row>
    <row r="253" spans="1:5" ht="17.25" customHeight="1">
      <c r="A253" s="218">
        <v>2130207</v>
      </c>
      <c r="B253" s="219" t="s">
        <v>753</v>
      </c>
      <c r="C253" s="218"/>
      <c r="D253" s="218">
        <v>111</v>
      </c>
      <c r="E253" s="222"/>
    </row>
    <row r="254" spans="1:5" ht="17.25" customHeight="1">
      <c r="A254" s="218">
        <v>2130234</v>
      </c>
      <c r="B254" s="219" t="s">
        <v>754</v>
      </c>
      <c r="C254" s="218"/>
      <c r="D254" s="218">
        <v>30</v>
      </c>
      <c r="E254" s="222"/>
    </row>
    <row r="255" spans="1:5" ht="17.25" customHeight="1">
      <c r="A255" s="218">
        <v>2130237</v>
      </c>
      <c r="B255" s="219" t="s">
        <v>755</v>
      </c>
      <c r="C255" s="218"/>
      <c r="D255" s="218">
        <v>171</v>
      </c>
      <c r="E255" s="222"/>
    </row>
    <row r="256" spans="1:5" ht="17.25" customHeight="1">
      <c r="A256" s="218">
        <v>2130299</v>
      </c>
      <c r="B256" s="219" t="s">
        <v>756</v>
      </c>
      <c r="C256" s="218">
        <v>3409</v>
      </c>
      <c r="D256" s="218">
        <v>14145</v>
      </c>
      <c r="E256" s="222">
        <f t="shared" si="3"/>
        <v>0.24099999999999999</v>
      </c>
    </row>
    <row r="257" spans="1:5" ht="17.25" customHeight="1">
      <c r="A257" s="218">
        <v>2130301</v>
      </c>
      <c r="B257" s="219" t="s">
        <v>560</v>
      </c>
      <c r="C257" s="218">
        <v>1447</v>
      </c>
      <c r="D257" s="218">
        <v>1488</v>
      </c>
      <c r="E257" s="222">
        <f t="shared" si="3"/>
        <v>0.97240000000000004</v>
      </c>
    </row>
    <row r="258" spans="1:5" ht="17.25" customHeight="1">
      <c r="A258" s="218">
        <v>2130306</v>
      </c>
      <c r="B258" s="219" t="s">
        <v>757</v>
      </c>
      <c r="C258" s="218">
        <v>1193</v>
      </c>
      <c r="D258" s="218">
        <v>1623</v>
      </c>
      <c r="E258" s="222">
        <f t="shared" si="3"/>
        <v>0.73509999999999998</v>
      </c>
    </row>
    <row r="259" spans="1:5" ht="17.25" customHeight="1">
      <c r="A259" s="218">
        <v>2130312</v>
      </c>
      <c r="B259" s="219" t="s">
        <v>758</v>
      </c>
      <c r="C259" s="218">
        <v>14</v>
      </c>
      <c r="D259" s="218">
        <v>14</v>
      </c>
      <c r="E259" s="222">
        <f t="shared" si="3"/>
        <v>1</v>
      </c>
    </row>
    <row r="260" spans="1:5" ht="17.25" customHeight="1">
      <c r="A260" s="218">
        <v>2130313</v>
      </c>
      <c r="B260" s="219" t="s">
        <v>759</v>
      </c>
      <c r="C260" s="218">
        <v>39</v>
      </c>
      <c r="D260" s="218">
        <v>39</v>
      </c>
      <c r="E260" s="222">
        <f t="shared" si="3"/>
        <v>1</v>
      </c>
    </row>
    <row r="261" spans="1:5" ht="17.25" customHeight="1">
      <c r="A261" s="218">
        <v>2130314</v>
      </c>
      <c r="B261" s="219" t="s">
        <v>760</v>
      </c>
      <c r="C261" s="218">
        <v>154</v>
      </c>
      <c r="D261" s="218">
        <v>715</v>
      </c>
      <c r="E261" s="222">
        <f t="shared" si="3"/>
        <v>0.21540000000000001</v>
      </c>
    </row>
    <row r="262" spans="1:5" ht="17.25" customHeight="1">
      <c r="A262" s="218">
        <v>2130321</v>
      </c>
      <c r="B262" s="219" t="s">
        <v>761</v>
      </c>
      <c r="C262" s="218">
        <v>17</v>
      </c>
      <c r="D262" s="218">
        <v>17</v>
      </c>
      <c r="E262" s="222">
        <f t="shared" si="3"/>
        <v>1</v>
      </c>
    </row>
    <row r="263" spans="1:5" ht="17.25" customHeight="1">
      <c r="A263" s="218">
        <v>2130399</v>
      </c>
      <c r="B263" s="219" t="s">
        <v>762</v>
      </c>
      <c r="C263" s="218">
        <v>2284</v>
      </c>
      <c r="D263" s="218">
        <v>2198</v>
      </c>
      <c r="E263" s="222">
        <f t="shared" ref="E263:E325" si="4">C263/D263</f>
        <v>1.0390999999999999</v>
      </c>
    </row>
    <row r="264" spans="1:5" ht="17.25" customHeight="1">
      <c r="A264" s="218">
        <v>2130504</v>
      </c>
      <c r="B264" s="219" t="s">
        <v>763</v>
      </c>
      <c r="C264" s="218">
        <v>1685</v>
      </c>
      <c r="D264" s="218">
        <v>1710</v>
      </c>
      <c r="E264" s="222">
        <f t="shared" si="4"/>
        <v>0.98540000000000005</v>
      </c>
    </row>
    <row r="265" spans="1:5" ht="27">
      <c r="A265" s="218">
        <v>2130599</v>
      </c>
      <c r="B265" s="219" t="s">
        <v>764</v>
      </c>
      <c r="C265" s="218">
        <v>7863</v>
      </c>
      <c r="D265" s="218">
        <v>8511</v>
      </c>
      <c r="E265" s="222">
        <f t="shared" si="4"/>
        <v>0.92390000000000005</v>
      </c>
    </row>
    <row r="266" spans="1:5" ht="17.25" customHeight="1">
      <c r="A266" s="218">
        <v>2130803</v>
      </c>
      <c r="B266" s="219" t="s">
        <v>765</v>
      </c>
      <c r="C266" s="218">
        <v>2730</v>
      </c>
      <c r="D266" s="218">
        <v>2780</v>
      </c>
      <c r="E266" s="222">
        <f t="shared" si="4"/>
        <v>0.98199999999999998</v>
      </c>
    </row>
    <row r="267" spans="1:5" ht="17.25" customHeight="1">
      <c r="A267" s="218">
        <v>2130899</v>
      </c>
      <c r="B267" s="219" t="s">
        <v>766</v>
      </c>
      <c r="C267" s="218">
        <v>1920</v>
      </c>
      <c r="D267" s="218"/>
      <c r="E267" s="222"/>
    </row>
    <row r="268" spans="1:5" ht="17.25" customHeight="1">
      <c r="A268" s="218">
        <v>2139999</v>
      </c>
      <c r="B268" s="219" t="s">
        <v>767</v>
      </c>
      <c r="C268" s="218">
        <v>12000</v>
      </c>
      <c r="D268" s="218">
        <v>11000</v>
      </c>
      <c r="E268" s="222">
        <f t="shared" si="4"/>
        <v>1.0909</v>
      </c>
    </row>
    <row r="269" spans="1:5" ht="17.25" customHeight="1">
      <c r="A269" s="220" t="s">
        <v>768</v>
      </c>
      <c r="B269" s="219" t="s">
        <v>769</v>
      </c>
      <c r="C269" s="218">
        <f>SUM(C270:C280)</f>
        <v>25813</v>
      </c>
      <c r="D269" s="218">
        <f>SUM(D270:D280)</f>
        <v>23618</v>
      </c>
      <c r="E269" s="222">
        <f t="shared" si="4"/>
        <v>1.0929</v>
      </c>
    </row>
    <row r="270" spans="1:5" ht="17.25" customHeight="1">
      <c r="A270" s="218">
        <v>2140101</v>
      </c>
      <c r="B270" s="219" t="s">
        <v>560</v>
      </c>
      <c r="C270" s="218">
        <v>2774</v>
      </c>
      <c r="D270" s="218">
        <v>2637</v>
      </c>
      <c r="E270" s="222">
        <f t="shared" si="4"/>
        <v>1.052</v>
      </c>
    </row>
    <row r="271" spans="1:5" ht="17.25" customHeight="1">
      <c r="A271" s="218">
        <v>2140104</v>
      </c>
      <c r="B271" s="219" t="s">
        <v>770</v>
      </c>
      <c r="C271" s="218">
        <v>5274</v>
      </c>
      <c r="D271" s="218">
        <v>4993</v>
      </c>
      <c r="E271" s="222">
        <f t="shared" si="4"/>
        <v>1.0563</v>
      </c>
    </row>
    <row r="272" spans="1:5" ht="17.25" customHeight="1">
      <c r="A272" s="218">
        <v>2140106</v>
      </c>
      <c r="B272" s="219" t="s">
        <v>771</v>
      </c>
      <c r="C272" s="218">
        <v>6010</v>
      </c>
      <c r="D272" s="218">
        <v>4784</v>
      </c>
      <c r="E272" s="222">
        <f t="shared" si="4"/>
        <v>1.2563</v>
      </c>
    </row>
    <row r="273" spans="1:5" ht="17.25" customHeight="1">
      <c r="A273" s="218">
        <v>2140122</v>
      </c>
      <c r="B273" s="219" t="s">
        <v>772</v>
      </c>
      <c r="C273" s="218"/>
      <c r="D273" s="218">
        <v>1200</v>
      </c>
      <c r="E273" s="222"/>
    </row>
    <row r="274" spans="1:5" ht="17.25" customHeight="1">
      <c r="A274" s="218">
        <v>2140199</v>
      </c>
      <c r="B274" s="219" t="s">
        <v>773</v>
      </c>
      <c r="C274" s="218">
        <v>8540</v>
      </c>
      <c r="D274" s="218">
        <v>1057</v>
      </c>
      <c r="E274" s="222">
        <f t="shared" si="4"/>
        <v>8.0794999999999995</v>
      </c>
    </row>
    <row r="275" spans="1:5" ht="17.25" customHeight="1">
      <c r="A275" s="218">
        <v>2140201</v>
      </c>
      <c r="B275" s="219" t="s">
        <v>560</v>
      </c>
      <c r="C275" s="218">
        <v>151</v>
      </c>
      <c r="D275" s="218">
        <v>207</v>
      </c>
      <c r="E275" s="222">
        <f t="shared" si="4"/>
        <v>0.72950000000000004</v>
      </c>
    </row>
    <row r="276" spans="1:5" ht="17.25" customHeight="1">
      <c r="A276" s="218">
        <v>2140299</v>
      </c>
      <c r="B276" s="219" t="s">
        <v>774</v>
      </c>
      <c r="C276" s="218"/>
      <c r="D276" s="218">
        <v>500</v>
      </c>
      <c r="E276" s="222"/>
    </row>
    <row r="277" spans="1:5" ht="17.25" customHeight="1">
      <c r="A277" s="218">
        <v>2140399</v>
      </c>
      <c r="B277" s="219" t="s">
        <v>775</v>
      </c>
      <c r="C277" s="218">
        <v>200</v>
      </c>
      <c r="D277" s="218"/>
      <c r="E277" s="222"/>
    </row>
    <row r="278" spans="1:5" ht="17.25" customHeight="1">
      <c r="A278" s="218">
        <v>2140504</v>
      </c>
      <c r="B278" s="219" t="s">
        <v>776</v>
      </c>
      <c r="C278" s="218">
        <v>57</v>
      </c>
      <c r="D278" s="218">
        <v>40</v>
      </c>
      <c r="E278" s="222">
        <f t="shared" si="4"/>
        <v>1.425</v>
      </c>
    </row>
    <row r="279" spans="1:5" ht="17.25" customHeight="1">
      <c r="A279" s="218">
        <v>2149901</v>
      </c>
      <c r="B279" s="219" t="s">
        <v>777</v>
      </c>
      <c r="C279" s="218">
        <v>1750</v>
      </c>
      <c r="D279" s="218">
        <v>1650</v>
      </c>
      <c r="E279" s="222">
        <f t="shared" si="4"/>
        <v>1.0606</v>
      </c>
    </row>
    <row r="280" spans="1:5" ht="17.25" customHeight="1">
      <c r="A280" s="218">
        <v>2149999</v>
      </c>
      <c r="B280" s="219" t="s">
        <v>778</v>
      </c>
      <c r="C280" s="218">
        <v>1057</v>
      </c>
      <c r="D280" s="218">
        <v>6550</v>
      </c>
      <c r="E280" s="222">
        <f t="shared" si="4"/>
        <v>0.16139999999999999</v>
      </c>
    </row>
    <row r="281" spans="1:5" ht="17.25" customHeight="1">
      <c r="A281" s="220" t="s">
        <v>779</v>
      </c>
      <c r="B281" s="219" t="s">
        <v>780</v>
      </c>
      <c r="C281" s="218">
        <f>SUM(C282:C285)</f>
        <v>6241</v>
      </c>
      <c r="D281" s="218">
        <f>SUM(D282:D285)</f>
        <v>8427</v>
      </c>
      <c r="E281" s="222">
        <f t="shared" si="4"/>
        <v>0.74060000000000004</v>
      </c>
    </row>
    <row r="282" spans="1:5" ht="17.25" customHeight="1">
      <c r="A282" s="218">
        <v>2150701</v>
      </c>
      <c r="B282" s="219" t="s">
        <v>560</v>
      </c>
      <c r="C282" s="218">
        <v>442</v>
      </c>
      <c r="D282" s="218">
        <v>565</v>
      </c>
      <c r="E282" s="222">
        <f t="shared" si="4"/>
        <v>0.7823</v>
      </c>
    </row>
    <row r="283" spans="1:5" ht="17.25" customHeight="1">
      <c r="A283" s="218">
        <v>2150805</v>
      </c>
      <c r="B283" s="219" t="s">
        <v>781</v>
      </c>
      <c r="C283" s="218">
        <v>1279</v>
      </c>
      <c r="D283" s="218">
        <v>2970</v>
      </c>
      <c r="E283" s="222">
        <f t="shared" si="4"/>
        <v>0.43059999999999998</v>
      </c>
    </row>
    <row r="284" spans="1:5" ht="17.25" customHeight="1">
      <c r="A284" s="218">
        <v>2150899</v>
      </c>
      <c r="B284" s="219" t="s">
        <v>782</v>
      </c>
      <c r="C284" s="218">
        <v>107</v>
      </c>
      <c r="D284" s="218"/>
      <c r="E284" s="222"/>
    </row>
    <row r="285" spans="1:5" ht="17.25" customHeight="1">
      <c r="A285" s="218">
        <v>2159999</v>
      </c>
      <c r="B285" s="219" t="s">
        <v>783</v>
      </c>
      <c r="C285" s="218">
        <v>4413</v>
      </c>
      <c r="D285" s="218">
        <v>4892</v>
      </c>
      <c r="E285" s="222">
        <f t="shared" si="4"/>
        <v>0.90210000000000001</v>
      </c>
    </row>
    <row r="286" spans="1:5" ht="17.25" customHeight="1">
      <c r="A286" s="220" t="s">
        <v>784</v>
      </c>
      <c r="B286" s="219" t="s">
        <v>785</v>
      </c>
      <c r="C286" s="218">
        <f>SUM(C287:C291)</f>
        <v>3674</v>
      </c>
      <c r="D286" s="218">
        <f>SUM(D287:D291)</f>
        <v>8686</v>
      </c>
      <c r="E286" s="222">
        <f t="shared" si="4"/>
        <v>0.42299999999999999</v>
      </c>
    </row>
    <row r="287" spans="1:5" ht="17.25" customHeight="1">
      <c r="A287" s="218">
        <v>2160201</v>
      </c>
      <c r="B287" s="219" t="s">
        <v>560</v>
      </c>
      <c r="C287" s="218">
        <v>479</v>
      </c>
      <c r="D287" s="218">
        <v>444</v>
      </c>
      <c r="E287" s="222">
        <f t="shared" si="4"/>
        <v>1.0788</v>
      </c>
    </row>
    <row r="288" spans="1:5" ht="17.25" customHeight="1">
      <c r="A288" s="218">
        <v>2160299</v>
      </c>
      <c r="B288" s="219" t="s">
        <v>786</v>
      </c>
      <c r="C288" s="218">
        <v>1362</v>
      </c>
      <c r="D288" s="218">
        <v>2011</v>
      </c>
      <c r="E288" s="222">
        <f t="shared" si="4"/>
        <v>0.67730000000000001</v>
      </c>
    </row>
    <row r="289" spans="1:5" ht="17.25" customHeight="1">
      <c r="A289" s="218">
        <v>2160603</v>
      </c>
      <c r="B289" s="219" t="s">
        <v>561</v>
      </c>
      <c r="C289" s="218">
        <v>51</v>
      </c>
      <c r="D289" s="218">
        <v>46</v>
      </c>
      <c r="E289" s="222">
        <f t="shared" si="4"/>
        <v>1.1087</v>
      </c>
    </row>
    <row r="290" spans="1:5" ht="17.25" customHeight="1">
      <c r="A290" s="218">
        <v>2160699</v>
      </c>
      <c r="B290" s="219" t="s">
        <v>787</v>
      </c>
      <c r="C290" s="218">
        <v>1435</v>
      </c>
      <c r="D290" s="218">
        <v>1175</v>
      </c>
      <c r="E290" s="222">
        <f t="shared" si="4"/>
        <v>1.2213000000000001</v>
      </c>
    </row>
    <row r="291" spans="1:5" ht="17.25" customHeight="1">
      <c r="A291" s="218">
        <v>2169999</v>
      </c>
      <c r="B291" s="219" t="s">
        <v>788</v>
      </c>
      <c r="C291" s="218">
        <v>347</v>
      </c>
      <c r="D291" s="218">
        <v>5010</v>
      </c>
      <c r="E291" s="222">
        <f t="shared" si="4"/>
        <v>6.93E-2</v>
      </c>
    </row>
    <row r="292" spans="1:5" ht="17.25" customHeight="1">
      <c r="A292" s="220" t="s">
        <v>789</v>
      </c>
      <c r="B292" s="219" t="s">
        <v>790</v>
      </c>
      <c r="C292" s="218">
        <f>SUM(C293:C295)</f>
        <v>524</v>
      </c>
      <c r="D292" s="218">
        <f>SUM(D293:D295)</f>
        <v>987</v>
      </c>
      <c r="E292" s="222">
        <f t="shared" si="4"/>
        <v>0.53090000000000004</v>
      </c>
    </row>
    <row r="293" spans="1:5" ht="17.25" customHeight="1">
      <c r="A293" s="218">
        <v>2170101</v>
      </c>
      <c r="B293" s="219" t="s">
        <v>560</v>
      </c>
      <c r="C293" s="218"/>
      <c r="D293" s="218">
        <v>244</v>
      </c>
      <c r="E293" s="222"/>
    </row>
    <row r="294" spans="1:5" ht="17.25" customHeight="1">
      <c r="A294" s="218">
        <v>2170399</v>
      </c>
      <c r="B294" s="219" t="s">
        <v>791</v>
      </c>
      <c r="C294" s="218">
        <v>437</v>
      </c>
      <c r="D294" s="218">
        <v>569</v>
      </c>
      <c r="E294" s="222">
        <f t="shared" si="4"/>
        <v>0.76800000000000002</v>
      </c>
    </row>
    <row r="295" spans="1:5" ht="17.25" customHeight="1">
      <c r="A295" s="218">
        <v>2179999</v>
      </c>
      <c r="B295" s="219" t="s">
        <v>792</v>
      </c>
      <c r="C295" s="218">
        <v>87</v>
      </c>
      <c r="D295" s="218">
        <v>174</v>
      </c>
      <c r="E295" s="222">
        <f t="shared" si="4"/>
        <v>0.5</v>
      </c>
    </row>
    <row r="296" spans="1:5" ht="17.25" customHeight="1">
      <c r="A296" s="220" t="s">
        <v>793</v>
      </c>
      <c r="B296" s="219" t="s">
        <v>794</v>
      </c>
      <c r="C296" s="218">
        <f>C297</f>
        <v>605</v>
      </c>
      <c r="D296" s="218">
        <f>D297</f>
        <v>621</v>
      </c>
      <c r="E296" s="222">
        <f t="shared" si="4"/>
        <v>0.97419999999999995</v>
      </c>
    </row>
    <row r="297" spans="1:5" ht="17.25" customHeight="1">
      <c r="A297" s="218">
        <v>21999</v>
      </c>
      <c r="B297" s="219" t="s">
        <v>92</v>
      </c>
      <c r="C297" s="218">
        <v>605</v>
      </c>
      <c r="D297" s="218">
        <v>621</v>
      </c>
      <c r="E297" s="222">
        <f t="shared" si="4"/>
        <v>0.97419999999999995</v>
      </c>
    </row>
    <row r="298" spans="1:5" ht="17.25" customHeight="1">
      <c r="A298" s="220" t="s">
        <v>795</v>
      </c>
      <c r="B298" s="219" t="s">
        <v>796</v>
      </c>
      <c r="C298" s="218">
        <f>SUM(C299:C305)</f>
        <v>3627</v>
      </c>
      <c r="D298" s="218">
        <f>SUM(D299:D305)</f>
        <v>3251</v>
      </c>
      <c r="E298" s="222">
        <f t="shared" si="4"/>
        <v>1.1156999999999999</v>
      </c>
    </row>
    <row r="299" spans="1:5" ht="17.25" customHeight="1">
      <c r="A299" s="218">
        <v>2200101</v>
      </c>
      <c r="B299" s="219" t="s">
        <v>560</v>
      </c>
      <c r="C299" s="218">
        <v>1263</v>
      </c>
      <c r="D299" s="218">
        <v>960</v>
      </c>
      <c r="E299" s="222">
        <f t="shared" si="4"/>
        <v>1.3156000000000001</v>
      </c>
    </row>
    <row r="300" spans="1:5" ht="17.25" customHeight="1">
      <c r="A300" s="218">
        <v>2200104</v>
      </c>
      <c r="B300" s="219" t="s">
        <v>797</v>
      </c>
      <c r="C300" s="218">
        <v>1285</v>
      </c>
      <c r="D300" s="218">
        <v>856</v>
      </c>
      <c r="E300" s="222">
        <f t="shared" si="4"/>
        <v>1.5012000000000001</v>
      </c>
    </row>
    <row r="301" spans="1:5" ht="17.25" customHeight="1">
      <c r="A301" s="218">
        <v>2200106</v>
      </c>
      <c r="B301" s="219" t="s">
        <v>798</v>
      </c>
      <c r="C301" s="218"/>
      <c r="D301" s="218">
        <v>350</v>
      </c>
      <c r="E301" s="222"/>
    </row>
    <row r="302" spans="1:5" ht="17.25" customHeight="1">
      <c r="A302" s="218">
        <v>2200108</v>
      </c>
      <c r="B302" s="219" t="s">
        <v>799</v>
      </c>
      <c r="C302" s="218">
        <v>195</v>
      </c>
      <c r="D302" s="218">
        <v>195</v>
      </c>
      <c r="E302" s="222">
        <f t="shared" si="4"/>
        <v>1</v>
      </c>
    </row>
    <row r="303" spans="1:5" ht="17.25" customHeight="1">
      <c r="A303" s="218">
        <v>2200150</v>
      </c>
      <c r="B303" s="219" t="s">
        <v>562</v>
      </c>
      <c r="C303" s="218">
        <v>621</v>
      </c>
      <c r="D303" s="218">
        <v>627</v>
      </c>
      <c r="E303" s="222">
        <f t="shared" si="4"/>
        <v>0.99039999999999995</v>
      </c>
    </row>
    <row r="304" spans="1:5" ht="17.25" customHeight="1">
      <c r="A304" s="218">
        <v>2200501</v>
      </c>
      <c r="B304" s="219" t="s">
        <v>560</v>
      </c>
      <c r="C304" s="218">
        <v>186</v>
      </c>
      <c r="D304" s="218">
        <v>186</v>
      </c>
      <c r="E304" s="222">
        <f t="shared" si="4"/>
        <v>1</v>
      </c>
    </row>
    <row r="305" spans="1:5" ht="17.25" customHeight="1">
      <c r="A305" s="218">
        <v>2200510</v>
      </c>
      <c r="B305" s="219" t="s">
        <v>800</v>
      </c>
      <c r="C305" s="218">
        <v>77</v>
      </c>
      <c r="D305" s="218">
        <v>77</v>
      </c>
      <c r="E305" s="222">
        <f t="shared" si="4"/>
        <v>1</v>
      </c>
    </row>
    <row r="306" spans="1:5" ht="17.25" customHeight="1">
      <c r="A306" s="220" t="s">
        <v>801</v>
      </c>
      <c r="B306" s="219" t="s">
        <v>802</v>
      </c>
      <c r="C306" s="218">
        <f>SUM(C307:C312)</f>
        <v>2518</v>
      </c>
      <c r="D306" s="218">
        <f>SUM(D307:D312)</f>
        <v>5335</v>
      </c>
      <c r="E306" s="222">
        <f t="shared" si="4"/>
        <v>0.47199999999999998</v>
      </c>
    </row>
    <row r="307" spans="1:5" ht="17.25" customHeight="1">
      <c r="A307" s="218">
        <v>2210106</v>
      </c>
      <c r="B307" s="219" t="s">
        <v>803</v>
      </c>
      <c r="C307" s="218"/>
      <c r="D307" s="218">
        <v>300</v>
      </c>
      <c r="E307" s="222"/>
    </row>
    <row r="308" spans="1:5" ht="17.25" customHeight="1">
      <c r="A308" s="218">
        <v>2210111</v>
      </c>
      <c r="B308" s="219" t="s">
        <v>804</v>
      </c>
      <c r="C308" s="218">
        <v>300</v>
      </c>
      <c r="D308" s="218"/>
      <c r="E308" s="222"/>
    </row>
    <row r="309" spans="1:5" ht="17.25" customHeight="1">
      <c r="A309" s="218">
        <v>2210199</v>
      </c>
      <c r="B309" s="219" t="s">
        <v>805</v>
      </c>
      <c r="C309" s="218"/>
      <c r="D309" s="218">
        <v>1078</v>
      </c>
      <c r="E309" s="222"/>
    </row>
    <row r="310" spans="1:5" ht="17.25" customHeight="1">
      <c r="A310" s="218">
        <v>2210201</v>
      </c>
      <c r="B310" s="219" t="s">
        <v>114</v>
      </c>
      <c r="C310" s="218">
        <v>788</v>
      </c>
      <c r="D310" s="218">
        <v>633</v>
      </c>
      <c r="E310" s="222">
        <f t="shared" si="4"/>
        <v>1.2448999999999999</v>
      </c>
    </row>
    <row r="311" spans="1:5" ht="17.25" customHeight="1">
      <c r="A311" s="218">
        <v>2210302</v>
      </c>
      <c r="B311" s="219" t="s">
        <v>806</v>
      </c>
      <c r="C311" s="218">
        <v>1430</v>
      </c>
      <c r="D311" s="218">
        <v>1424</v>
      </c>
      <c r="E311" s="222">
        <f t="shared" si="4"/>
        <v>1.0042</v>
      </c>
    </row>
    <row r="312" spans="1:5" ht="17.25" customHeight="1">
      <c r="A312" s="218">
        <v>2210399</v>
      </c>
      <c r="B312" s="219" t="s">
        <v>807</v>
      </c>
      <c r="C312" s="218"/>
      <c r="D312" s="218">
        <v>1900</v>
      </c>
      <c r="E312" s="222"/>
    </row>
    <row r="313" spans="1:5" ht="17.25" customHeight="1">
      <c r="A313" s="220" t="s">
        <v>808</v>
      </c>
      <c r="B313" s="219" t="s">
        <v>809</v>
      </c>
      <c r="C313" s="218">
        <f>SUM(C314:C319)</f>
        <v>3160</v>
      </c>
      <c r="D313" s="218">
        <f>SUM(D314:D319)</f>
        <v>3130</v>
      </c>
      <c r="E313" s="222">
        <f t="shared" si="4"/>
        <v>1.0096000000000001</v>
      </c>
    </row>
    <row r="314" spans="1:5" ht="17.25" customHeight="1">
      <c r="A314" s="218">
        <v>2220101</v>
      </c>
      <c r="B314" s="219" t="s">
        <v>560</v>
      </c>
      <c r="C314" s="218">
        <v>424</v>
      </c>
      <c r="D314" s="218">
        <v>376</v>
      </c>
      <c r="E314" s="222">
        <f t="shared" si="4"/>
        <v>1.1276999999999999</v>
      </c>
    </row>
    <row r="315" spans="1:5" ht="17.25" customHeight="1">
      <c r="A315" s="218">
        <v>2220102</v>
      </c>
      <c r="B315" s="219" t="s">
        <v>570</v>
      </c>
      <c r="C315" s="218">
        <v>2</v>
      </c>
      <c r="D315" s="218"/>
      <c r="E315" s="222"/>
    </row>
    <row r="316" spans="1:5" ht="17.25" customHeight="1">
      <c r="A316" s="218">
        <v>2220115</v>
      </c>
      <c r="B316" s="219" t="s">
        <v>810</v>
      </c>
      <c r="C316" s="218"/>
      <c r="D316" s="218">
        <v>1188</v>
      </c>
      <c r="E316" s="222"/>
    </row>
    <row r="317" spans="1:5" ht="17.25" customHeight="1">
      <c r="A317" s="218">
        <v>2220199</v>
      </c>
      <c r="B317" s="219" t="s">
        <v>811</v>
      </c>
      <c r="C317" s="218">
        <v>1510</v>
      </c>
      <c r="D317" s="218">
        <v>1521</v>
      </c>
      <c r="E317" s="222">
        <f t="shared" si="4"/>
        <v>0.99280000000000002</v>
      </c>
    </row>
    <row r="318" spans="1:5" ht="17.25" customHeight="1">
      <c r="A318" s="218">
        <v>2220499</v>
      </c>
      <c r="B318" s="219" t="s">
        <v>812</v>
      </c>
      <c r="C318" s="218">
        <v>1188</v>
      </c>
      <c r="D318" s="218"/>
      <c r="E318" s="222"/>
    </row>
    <row r="319" spans="1:5" ht="17.25" customHeight="1">
      <c r="A319" s="218">
        <v>2220511</v>
      </c>
      <c r="B319" s="219" t="s">
        <v>813</v>
      </c>
      <c r="C319" s="218">
        <v>36</v>
      </c>
      <c r="D319" s="218">
        <v>45</v>
      </c>
      <c r="E319" s="222">
        <f t="shared" si="4"/>
        <v>0.8</v>
      </c>
    </row>
    <row r="320" spans="1:5" ht="17.25" customHeight="1">
      <c r="A320" s="220" t="s">
        <v>814</v>
      </c>
      <c r="B320" s="219" t="s">
        <v>815</v>
      </c>
      <c r="C320" s="218">
        <f>SUM(C321:C329)</f>
        <v>9633</v>
      </c>
      <c r="D320" s="218">
        <f>SUM(D321:D329)</f>
        <v>7682</v>
      </c>
      <c r="E320" s="222">
        <f t="shared" si="4"/>
        <v>1.254</v>
      </c>
    </row>
    <row r="321" spans="1:5" ht="17.25" customHeight="1">
      <c r="A321" s="218">
        <v>2240101</v>
      </c>
      <c r="B321" s="219" t="s">
        <v>560</v>
      </c>
      <c r="C321" s="218">
        <v>687</v>
      </c>
      <c r="D321" s="218">
        <v>649</v>
      </c>
      <c r="E321" s="222">
        <f t="shared" si="4"/>
        <v>1.0586</v>
      </c>
    </row>
    <row r="322" spans="1:5" ht="17.25" customHeight="1">
      <c r="A322" s="218">
        <v>2240150</v>
      </c>
      <c r="B322" s="219" t="s">
        <v>562</v>
      </c>
      <c r="C322" s="218">
        <v>293</v>
      </c>
      <c r="D322" s="218">
        <v>289</v>
      </c>
      <c r="E322" s="222">
        <f t="shared" si="4"/>
        <v>1.0138</v>
      </c>
    </row>
    <row r="323" spans="1:5" ht="17.25" customHeight="1">
      <c r="A323" s="218">
        <v>2240199</v>
      </c>
      <c r="B323" s="219" t="s">
        <v>816</v>
      </c>
      <c r="C323" s="218">
        <v>314</v>
      </c>
      <c r="D323" s="218">
        <v>964</v>
      </c>
      <c r="E323" s="222">
        <f t="shared" si="4"/>
        <v>0.32569999999999999</v>
      </c>
    </row>
    <row r="324" spans="1:5" ht="17.25" customHeight="1">
      <c r="A324" s="218">
        <v>2240299</v>
      </c>
      <c r="B324" s="219" t="s">
        <v>817</v>
      </c>
      <c r="C324" s="218">
        <v>2778</v>
      </c>
      <c r="D324" s="218">
        <v>1968</v>
      </c>
      <c r="E324" s="222">
        <f t="shared" si="4"/>
        <v>1.4116</v>
      </c>
    </row>
    <row r="325" spans="1:5" ht="17.25" customHeight="1">
      <c r="A325" s="218">
        <v>2240501</v>
      </c>
      <c r="B325" s="219" t="s">
        <v>560</v>
      </c>
      <c r="C325" s="218">
        <v>147</v>
      </c>
      <c r="D325" s="218">
        <v>201</v>
      </c>
      <c r="E325" s="222">
        <f t="shared" si="4"/>
        <v>0.73129999999999995</v>
      </c>
    </row>
    <row r="326" spans="1:5" ht="17.25" customHeight="1">
      <c r="A326" s="218">
        <v>2240502</v>
      </c>
      <c r="B326" s="219" t="s">
        <v>570</v>
      </c>
      <c r="C326" s="218">
        <v>10</v>
      </c>
      <c r="D326" s="218"/>
      <c r="E326" s="222"/>
    </row>
    <row r="327" spans="1:5" ht="17.25" customHeight="1">
      <c r="A327" s="218">
        <v>2240504</v>
      </c>
      <c r="B327" s="219" t="s">
        <v>818</v>
      </c>
      <c r="C327" s="218"/>
      <c r="D327" s="218">
        <v>10</v>
      </c>
      <c r="E327" s="222"/>
    </row>
    <row r="328" spans="1:5" ht="17.25" customHeight="1">
      <c r="A328" s="218">
        <v>2240601</v>
      </c>
      <c r="B328" s="219" t="s">
        <v>819</v>
      </c>
      <c r="C328" s="218">
        <v>1534</v>
      </c>
      <c r="D328" s="218">
        <v>3601</v>
      </c>
      <c r="E328" s="222">
        <f t="shared" ref="E328:E338" si="5">C328/D328</f>
        <v>0.42599999999999999</v>
      </c>
    </row>
    <row r="329" spans="1:5" ht="17.25" customHeight="1">
      <c r="A329" s="218">
        <v>2249999</v>
      </c>
      <c r="B329" s="219" t="s">
        <v>820</v>
      </c>
      <c r="C329" s="218">
        <v>3870</v>
      </c>
      <c r="D329" s="218"/>
      <c r="E329" s="222"/>
    </row>
    <row r="330" spans="1:5" ht="17.25" customHeight="1">
      <c r="A330" s="220" t="s">
        <v>821</v>
      </c>
      <c r="B330" s="219" t="s">
        <v>822</v>
      </c>
      <c r="C330" s="218">
        <f>C331</f>
        <v>4000</v>
      </c>
      <c r="D330" s="218">
        <f>D331</f>
        <v>4000</v>
      </c>
      <c r="E330" s="222">
        <f t="shared" si="5"/>
        <v>1</v>
      </c>
    </row>
    <row r="331" spans="1:5" ht="17.25" customHeight="1">
      <c r="A331" s="218">
        <v>227</v>
      </c>
      <c r="B331" s="219" t="s">
        <v>149</v>
      </c>
      <c r="C331" s="218">
        <v>4000</v>
      </c>
      <c r="D331" s="218">
        <v>4000</v>
      </c>
      <c r="E331" s="222">
        <f t="shared" si="5"/>
        <v>1</v>
      </c>
    </row>
    <row r="332" spans="1:5" ht="17.25" customHeight="1">
      <c r="A332" s="220" t="s">
        <v>823</v>
      </c>
      <c r="B332" s="219" t="s">
        <v>824</v>
      </c>
      <c r="C332" s="218">
        <f>C333+C334</f>
        <v>11503</v>
      </c>
      <c r="D332" s="218">
        <f>D333+D334</f>
        <v>6767</v>
      </c>
      <c r="E332" s="222">
        <f t="shared" si="5"/>
        <v>1.6999</v>
      </c>
    </row>
    <row r="333" spans="1:5" ht="17.25" customHeight="1">
      <c r="A333" s="218">
        <v>2290201</v>
      </c>
      <c r="B333" s="219" t="s">
        <v>825</v>
      </c>
      <c r="C333" s="218">
        <v>7958</v>
      </c>
      <c r="D333" s="218">
        <v>3802</v>
      </c>
      <c r="E333" s="222">
        <f t="shared" si="5"/>
        <v>2.0931000000000002</v>
      </c>
    </row>
    <row r="334" spans="1:5" ht="17.25" customHeight="1">
      <c r="A334" s="218">
        <v>2299999</v>
      </c>
      <c r="B334" s="219" t="s">
        <v>92</v>
      </c>
      <c r="C334" s="218">
        <v>3545</v>
      </c>
      <c r="D334" s="218">
        <v>2965</v>
      </c>
      <c r="E334" s="222">
        <f t="shared" si="5"/>
        <v>1.1956</v>
      </c>
    </row>
    <row r="335" spans="1:5" ht="17.25" customHeight="1">
      <c r="A335" s="220" t="s">
        <v>826</v>
      </c>
      <c r="B335" s="219" t="s">
        <v>827</v>
      </c>
      <c r="C335" s="218">
        <f>C336+C337</f>
        <v>21350</v>
      </c>
      <c r="D335" s="218">
        <f>D336+D337</f>
        <v>10500</v>
      </c>
      <c r="E335" s="222">
        <f t="shared" si="5"/>
        <v>2.0333000000000001</v>
      </c>
    </row>
    <row r="336" spans="1:5" ht="17.25" customHeight="1">
      <c r="A336" s="218">
        <v>2320301</v>
      </c>
      <c r="B336" s="219" t="s">
        <v>828</v>
      </c>
      <c r="C336" s="218"/>
      <c r="D336" s="218">
        <v>10500</v>
      </c>
      <c r="E336" s="222"/>
    </row>
    <row r="337" spans="1:5" ht="17.25" customHeight="1">
      <c r="A337" s="218">
        <v>2320399</v>
      </c>
      <c r="B337" s="219" t="s">
        <v>829</v>
      </c>
      <c r="C337" s="218">
        <v>21350</v>
      </c>
      <c r="D337" s="218"/>
      <c r="E337" s="222"/>
    </row>
    <row r="338" spans="1:5" ht="16.5" customHeight="1">
      <c r="A338" s="237" t="s">
        <v>830</v>
      </c>
      <c r="B338" s="237"/>
      <c r="C338" s="221">
        <f>SUM(C6,C87,C88,C89,C98,C117,C130,C150,C192,C218,C229,C241,C269,C281,C286,C292,C296,C298,C306,C313,C320,C330,C332,C335)</f>
        <v>647751</v>
      </c>
      <c r="D338" s="221">
        <f>SUM(D6,D87,D88,D89,D98,D117,D130,D150,D192,D218,D229,D241,D269,D281,D286,D292,D296,D298,D306,D313,D320,D330,D332,D335)</f>
        <v>615263</v>
      </c>
      <c r="E338" s="223">
        <f t="shared" si="5"/>
        <v>1.0528</v>
      </c>
    </row>
  </sheetData>
  <mergeCells count="6">
    <mergeCell ref="A338:B338"/>
    <mergeCell ref="A2:E2"/>
    <mergeCell ref="A4:B4"/>
    <mergeCell ref="C4:C5"/>
    <mergeCell ref="D4:D5"/>
    <mergeCell ref="E4:E5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C11" sqref="C11"/>
    </sheetView>
  </sheetViews>
  <sheetFormatPr defaultColWidth="9" defaultRowHeight="11.25"/>
  <cols>
    <col min="1" max="1" width="37.625" style="18" customWidth="1"/>
    <col min="2" max="2" width="15" style="18" customWidth="1"/>
    <col min="3" max="3" width="14.5" style="18" customWidth="1"/>
    <col min="4" max="4" width="16.875" style="18" customWidth="1"/>
    <col min="5" max="5" width="20.75" style="18" customWidth="1"/>
    <col min="6" max="246" width="9" style="18"/>
    <col min="247" max="247" width="20.125" style="18" customWidth="1"/>
    <col min="248" max="248" width="9.625" style="18" customWidth="1"/>
    <col min="249" max="249" width="8.625" style="18" customWidth="1"/>
    <col min="250" max="250" width="8.875" style="18" customWidth="1"/>
    <col min="251" max="253" width="7.625" style="18" customWidth="1"/>
    <col min="254" max="254" width="8.125" style="18" customWidth="1"/>
    <col min="255" max="255" width="7.625" style="18" customWidth="1"/>
    <col min="256" max="256" width="9" style="18" customWidth="1"/>
    <col min="257" max="502" width="9" style="18"/>
    <col min="503" max="503" width="20.125" style="18" customWidth="1"/>
    <col min="504" max="504" width="9.625" style="18" customWidth="1"/>
    <col min="505" max="505" width="8.625" style="18" customWidth="1"/>
    <col min="506" max="506" width="8.875" style="18" customWidth="1"/>
    <col min="507" max="509" width="7.625" style="18" customWidth="1"/>
    <col min="510" max="510" width="8.125" style="18" customWidth="1"/>
    <col min="511" max="511" width="7.625" style="18" customWidth="1"/>
    <col min="512" max="512" width="9" style="18" customWidth="1"/>
    <col min="513" max="758" width="9" style="18"/>
    <col min="759" max="759" width="20.125" style="18" customWidth="1"/>
    <col min="760" max="760" width="9.625" style="18" customWidth="1"/>
    <col min="761" max="761" width="8.625" style="18" customWidth="1"/>
    <col min="762" max="762" width="8.875" style="18" customWidth="1"/>
    <col min="763" max="765" width="7.625" style="18" customWidth="1"/>
    <col min="766" max="766" width="8.125" style="18" customWidth="1"/>
    <col min="767" max="767" width="7.625" style="18" customWidth="1"/>
    <col min="768" max="768" width="9" style="18" customWidth="1"/>
    <col min="769" max="1014" width="9" style="18"/>
    <col min="1015" max="1015" width="20.125" style="18" customWidth="1"/>
    <col min="1016" max="1016" width="9.625" style="18" customWidth="1"/>
    <col min="1017" max="1017" width="8.625" style="18" customWidth="1"/>
    <col min="1018" max="1018" width="8.875" style="18" customWidth="1"/>
    <col min="1019" max="1021" width="7.625" style="18" customWidth="1"/>
    <col min="1022" max="1022" width="8.125" style="18" customWidth="1"/>
    <col min="1023" max="1023" width="7.625" style="18" customWidth="1"/>
    <col min="1024" max="1024" width="9" style="18" customWidth="1"/>
    <col min="1025" max="1270" width="9" style="18"/>
    <col min="1271" max="1271" width="20.125" style="18" customWidth="1"/>
    <col min="1272" max="1272" width="9.625" style="18" customWidth="1"/>
    <col min="1273" max="1273" width="8.625" style="18" customWidth="1"/>
    <col min="1274" max="1274" width="8.875" style="18" customWidth="1"/>
    <col min="1275" max="1277" width="7.625" style="18" customWidth="1"/>
    <col min="1278" max="1278" width="8.125" style="18" customWidth="1"/>
    <col min="1279" max="1279" width="7.625" style="18" customWidth="1"/>
    <col min="1280" max="1280" width="9" style="18" customWidth="1"/>
    <col min="1281" max="1526" width="9" style="18"/>
    <col min="1527" max="1527" width="20.125" style="18" customWidth="1"/>
    <col min="1528" max="1528" width="9.625" style="18" customWidth="1"/>
    <col min="1529" max="1529" width="8.625" style="18" customWidth="1"/>
    <col min="1530" max="1530" width="8.875" style="18" customWidth="1"/>
    <col min="1531" max="1533" width="7.625" style="18" customWidth="1"/>
    <col min="1534" max="1534" width="8.125" style="18" customWidth="1"/>
    <col min="1535" max="1535" width="7.625" style="18" customWidth="1"/>
    <col min="1536" max="1536" width="9" style="18" customWidth="1"/>
    <col min="1537" max="1782" width="9" style="18"/>
    <col min="1783" max="1783" width="20.125" style="18" customWidth="1"/>
    <col min="1784" max="1784" width="9.625" style="18" customWidth="1"/>
    <col min="1785" max="1785" width="8.625" style="18" customWidth="1"/>
    <col min="1786" max="1786" width="8.875" style="18" customWidth="1"/>
    <col min="1787" max="1789" width="7.625" style="18" customWidth="1"/>
    <col min="1790" max="1790" width="8.125" style="18" customWidth="1"/>
    <col min="1791" max="1791" width="7.625" style="18" customWidth="1"/>
    <col min="1792" max="1792" width="9" style="18" customWidth="1"/>
    <col min="1793" max="2038" width="9" style="18"/>
    <col min="2039" max="2039" width="20.125" style="18" customWidth="1"/>
    <col min="2040" max="2040" width="9.625" style="18" customWidth="1"/>
    <col min="2041" max="2041" width="8.625" style="18" customWidth="1"/>
    <col min="2042" max="2042" width="8.875" style="18" customWidth="1"/>
    <col min="2043" max="2045" width="7.625" style="18" customWidth="1"/>
    <col min="2046" max="2046" width="8.125" style="18" customWidth="1"/>
    <col min="2047" max="2047" width="7.625" style="18" customWidth="1"/>
    <col min="2048" max="2048" width="9" style="18" customWidth="1"/>
    <col min="2049" max="2294" width="9" style="18"/>
    <col min="2295" max="2295" width="20.125" style="18" customWidth="1"/>
    <col min="2296" max="2296" width="9.625" style="18" customWidth="1"/>
    <col min="2297" max="2297" width="8.625" style="18" customWidth="1"/>
    <col min="2298" max="2298" width="8.875" style="18" customWidth="1"/>
    <col min="2299" max="2301" width="7.625" style="18" customWidth="1"/>
    <col min="2302" max="2302" width="8.125" style="18" customWidth="1"/>
    <col min="2303" max="2303" width="7.625" style="18" customWidth="1"/>
    <col min="2304" max="2304" width="9" style="18" customWidth="1"/>
    <col min="2305" max="2550" width="9" style="18"/>
    <col min="2551" max="2551" width="20.125" style="18" customWidth="1"/>
    <col min="2552" max="2552" width="9.625" style="18" customWidth="1"/>
    <col min="2553" max="2553" width="8.625" style="18" customWidth="1"/>
    <col min="2554" max="2554" width="8.875" style="18" customWidth="1"/>
    <col min="2555" max="2557" width="7.625" style="18" customWidth="1"/>
    <col min="2558" max="2558" width="8.125" style="18" customWidth="1"/>
    <col min="2559" max="2559" width="7.625" style="18" customWidth="1"/>
    <col min="2560" max="2560" width="9" style="18" customWidth="1"/>
    <col min="2561" max="2806" width="9" style="18"/>
    <col min="2807" max="2807" width="20.125" style="18" customWidth="1"/>
    <col min="2808" max="2808" width="9.625" style="18" customWidth="1"/>
    <col min="2809" max="2809" width="8.625" style="18" customWidth="1"/>
    <col min="2810" max="2810" width="8.875" style="18" customWidth="1"/>
    <col min="2811" max="2813" width="7.625" style="18" customWidth="1"/>
    <col min="2814" max="2814" width="8.125" style="18" customWidth="1"/>
    <col min="2815" max="2815" width="7.625" style="18" customWidth="1"/>
    <col min="2816" max="2816" width="9" style="18" customWidth="1"/>
    <col min="2817" max="3062" width="9" style="18"/>
    <col min="3063" max="3063" width="20.125" style="18" customWidth="1"/>
    <col min="3064" max="3064" width="9.625" style="18" customWidth="1"/>
    <col min="3065" max="3065" width="8.625" style="18" customWidth="1"/>
    <col min="3066" max="3066" width="8.875" style="18" customWidth="1"/>
    <col min="3067" max="3069" width="7.625" style="18" customWidth="1"/>
    <col min="3070" max="3070" width="8.125" style="18" customWidth="1"/>
    <col min="3071" max="3071" width="7.625" style="18" customWidth="1"/>
    <col min="3072" max="3072" width="9" style="18" customWidth="1"/>
    <col min="3073" max="3318" width="9" style="18"/>
    <col min="3319" max="3319" width="20.125" style="18" customWidth="1"/>
    <col min="3320" max="3320" width="9.625" style="18" customWidth="1"/>
    <col min="3321" max="3321" width="8.625" style="18" customWidth="1"/>
    <col min="3322" max="3322" width="8.875" style="18" customWidth="1"/>
    <col min="3323" max="3325" width="7.625" style="18" customWidth="1"/>
    <col min="3326" max="3326" width="8.125" style="18" customWidth="1"/>
    <col min="3327" max="3327" width="7.625" style="18" customWidth="1"/>
    <col min="3328" max="3328" width="9" style="18" customWidth="1"/>
    <col min="3329" max="3574" width="9" style="18"/>
    <col min="3575" max="3575" width="20.125" style="18" customWidth="1"/>
    <col min="3576" max="3576" width="9.625" style="18" customWidth="1"/>
    <col min="3577" max="3577" width="8.625" style="18" customWidth="1"/>
    <col min="3578" max="3578" width="8.875" style="18" customWidth="1"/>
    <col min="3579" max="3581" width="7.625" style="18" customWidth="1"/>
    <col min="3582" max="3582" width="8.125" style="18" customWidth="1"/>
    <col min="3583" max="3583" width="7.625" style="18" customWidth="1"/>
    <col min="3584" max="3584" width="9" style="18" customWidth="1"/>
    <col min="3585" max="3830" width="9" style="18"/>
    <col min="3831" max="3831" width="20.125" style="18" customWidth="1"/>
    <col min="3832" max="3832" width="9.625" style="18" customWidth="1"/>
    <col min="3833" max="3833" width="8.625" style="18" customWidth="1"/>
    <col min="3834" max="3834" width="8.875" style="18" customWidth="1"/>
    <col min="3835" max="3837" width="7.625" style="18" customWidth="1"/>
    <col min="3838" max="3838" width="8.125" style="18" customWidth="1"/>
    <col min="3839" max="3839" width="7.625" style="18" customWidth="1"/>
    <col min="3840" max="3840" width="9" style="18" customWidth="1"/>
    <col min="3841" max="4086" width="9" style="18"/>
    <col min="4087" max="4087" width="20.125" style="18" customWidth="1"/>
    <col min="4088" max="4088" width="9.625" style="18" customWidth="1"/>
    <col min="4089" max="4089" width="8.625" style="18" customWidth="1"/>
    <col min="4090" max="4090" width="8.875" style="18" customWidth="1"/>
    <col min="4091" max="4093" width="7.625" style="18" customWidth="1"/>
    <col min="4094" max="4094" width="8.125" style="18" customWidth="1"/>
    <col min="4095" max="4095" width="7.625" style="18" customWidth="1"/>
    <col min="4096" max="4096" width="9" style="18" customWidth="1"/>
    <col min="4097" max="4342" width="9" style="18"/>
    <col min="4343" max="4343" width="20.125" style="18" customWidth="1"/>
    <col min="4344" max="4344" width="9.625" style="18" customWidth="1"/>
    <col min="4345" max="4345" width="8.625" style="18" customWidth="1"/>
    <col min="4346" max="4346" width="8.875" style="18" customWidth="1"/>
    <col min="4347" max="4349" width="7.625" style="18" customWidth="1"/>
    <col min="4350" max="4350" width="8.125" style="18" customWidth="1"/>
    <col min="4351" max="4351" width="7.625" style="18" customWidth="1"/>
    <col min="4352" max="4352" width="9" style="18" customWidth="1"/>
    <col min="4353" max="4598" width="9" style="18"/>
    <col min="4599" max="4599" width="20.125" style="18" customWidth="1"/>
    <col min="4600" max="4600" width="9.625" style="18" customWidth="1"/>
    <col min="4601" max="4601" width="8.625" style="18" customWidth="1"/>
    <col min="4602" max="4602" width="8.875" style="18" customWidth="1"/>
    <col min="4603" max="4605" width="7.625" style="18" customWidth="1"/>
    <col min="4606" max="4606" width="8.125" style="18" customWidth="1"/>
    <col min="4607" max="4607" width="7.625" style="18" customWidth="1"/>
    <col min="4608" max="4608" width="9" style="18" customWidth="1"/>
    <col min="4609" max="4854" width="9" style="18"/>
    <col min="4855" max="4855" width="20.125" style="18" customWidth="1"/>
    <col min="4856" max="4856" width="9.625" style="18" customWidth="1"/>
    <col min="4857" max="4857" width="8.625" style="18" customWidth="1"/>
    <col min="4858" max="4858" width="8.875" style="18" customWidth="1"/>
    <col min="4859" max="4861" width="7.625" style="18" customWidth="1"/>
    <col min="4862" max="4862" width="8.125" style="18" customWidth="1"/>
    <col min="4863" max="4863" width="7.625" style="18" customWidth="1"/>
    <col min="4864" max="4864" width="9" style="18" customWidth="1"/>
    <col min="4865" max="5110" width="9" style="18"/>
    <col min="5111" max="5111" width="20.125" style="18" customWidth="1"/>
    <col min="5112" max="5112" width="9.625" style="18" customWidth="1"/>
    <col min="5113" max="5113" width="8.625" style="18" customWidth="1"/>
    <col min="5114" max="5114" width="8.875" style="18" customWidth="1"/>
    <col min="5115" max="5117" width="7.625" style="18" customWidth="1"/>
    <col min="5118" max="5118" width="8.125" style="18" customWidth="1"/>
    <col min="5119" max="5119" width="7.625" style="18" customWidth="1"/>
    <col min="5120" max="5120" width="9" style="18" customWidth="1"/>
    <col min="5121" max="5366" width="9" style="18"/>
    <col min="5367" max="5367" width="20.125" style="18" customWidth="1"/>
    <col min="5368" max="5368" width="9.625" style="18" customWidth="1"/>
    <col min="5369" max="5369" width="8.625" style="18" customWidth="1"/>
    <col min="5370" max="5370" width="8.875" style="18" customWidth="1"/>
    <col min="5371" max="5373" width="7.625" style="18" customWidth="1"/>
    <col min="5374" max="5374" width="8.125" style="18" customWidth="1"/>
    <col min="5375" max="5375" width="7.625" style="18" customWidth="1"/>
    <col min="5376" max="5376" width="9" style="18" customWidth="1"/>
    <col min="5377" max="5622" width="9" style="18"/>
    <col min="5623" max="5623" width="20.125" style="18" customWidth="1"/>
    <col min="5624" max="5624" width="9.625" style="18" customWidth="1"/>
    <col min="5625" max="5625" width="8.625" style="18" customWidth="1"/>
    <col min="5626" max="5626" width="8.875" style="18" customWidth="1"/>
    <col min="5627" max="5629" width="7.625" style="18" customWidth="1"/>
    <col min="5630" max="5630" width="8.125" style="18" customWidth="1"/>
    <col min="5631" max="5631" width="7.625" style="18" customWidth="1"/>
    <col min="5632" max="5632" width="9" style="18" customWidth="1"/>
    <col min="5633" max="5878" width="9" style="18"/>
    <col min="5879" max="5879" width="20.125" style="18" customWidth="1"/>
    <col min="5880" max="5880" width="9.625" style="18" customWidth="1"/>
    <col min="5881" max="5881" width="8.625" style="18" customWidth="1"/>
    <col min="5882" max="5882" width="8.875" style="18" customWidth="1"/>
    <col min="5883" max="5885" width="7.625" style="18" customWidth="1"/>
    <col min="5886" max="5886" width="8.125" style="18" customWidth="1"/>
    <col min="5887" max="5887" width="7.625" style="18" customWidth="1"/>
    <col min="5888" max="5888" width="9" style="18" customWidth="1"/>
    <col min="5889" max="6134" width="9" style="18"/>
    <col min="6135" max="6135" width="20.125" style="18" customWidth="1"/>
    <col min="6136" max="6136" width="9.625" style="18" customWidth="1"/>
    <col min="6137" max="6137" width="8.625" style="18" customWidth="1"/>
    <col min="6138" max="6138" width="8.875" style="18" customWidth="1"/>
    <col min="6139" max="6141" width="7.625" style="18" customWidth="1"/>
    <col min="6142" max="6142" width="8.125" style="18" customWidth="1"/>
    <col min="6143" max="6143" width="7.625" style="18" customWidth="1"/>
    <col min="6144" max="6144" width="9" style="18" customWidth="1"/>
    <col min="6145" max="6390" width="9" style="18"/>
    <col min="6391" max="6391" width="20.125" style="18" customWidth="1"/>
    <col min="6392" max="6392" width="9.625" style="18" customWidth="1"/>
    <col min="6393" max="6393" width="8.625" style="18" customWidth="1"/>
    <col min="6394" max="6394" width="8.875" style="18" customWidth="1"/>
    <col min="6395" max="6397" width="7.625" style="18" customWidth="1"/>
    <col min="6398" max="6398" width="8.125" style="18" customWidth="1"/>
    <col min="6399" max="6399" width="7.625" style="18" customWidth="1"/>
    <col min="6400" max="6400" width="9" style="18" customWidth="1"/>
    <col min="6401" max="6646" width="9" style="18"/>
    <col min="6647" max="6647" width="20.125" style="18" customWidth="1"/>
    <col min="6648" max="6648" width="9.625" style="18" customWidth="1"/>
    <col min="6649" max="6649" width="8.625" style="18" customWidth="1"/>
    <col min="6650" max="6650" width="8.875" style="18" customWidth="1"/>
    <col min="6651" max="6653" width="7.625" style="18" customWidth="1"/>
    <col min="6654" max="6654" width="8.125" style="18" customWidth="1"/>
    <col min="6655" max="6655" width="7.625" style="18" customWidth="1"/>
    <col min="6656" max="6656" width="9" style="18" customWidth="1"/>
    <col min="6657" max="6902" width="9" style="18"/>
    <col min="6903" max="6903" width="20.125" style="18" customWidth="1"/>
    <col min="6904" max="6904" width="9.625" style="18" customWidth="1"/>
    <col min="6905" max="6905" width="8.625" style="18" customWidth="1"/>
    <col min="6906" max="6906" width="8.875" style="18" customWidth="1"/>
    <col min="6907" max="6909" width="7.625" style="18" customWidth="1"/>
    <col min="6910" max="6910" width="8.125" style="18" customWidth="1"/>
    <col min="6911" max="6911" width="7.625" style="18" customWidth="1"/>
    <col min="6912" max="6912" width="9" style="18" customWidth="1"/>
    <col min="6913" max="7158" width="9" style="18"/>
    <col min="7159" max="7159" width="20.125" style="18" customWidth="1"/>
    <col min="7160" max="7160" width="9.625" style="18" customWidth="1"/>
    <col min="7161" max="7161" width="8.625" style="18" customWidth="1"/>
    <col min="7162" max="7162" width="8.875" style="18" customWidth="1"/>
    <col min="7163" max="7165" width="7.625" style="18" customWidth="1"/>
    <col min="7166" max="7166" width="8.125" style="18" customWidth="1"/>
    <col min="7167" max="7167" width="7.625" style="18" customWidth="1"/>
    <col min="7168" max="7168" width="9" style="18" customWidth="1"/>
    <col min="7169" max="7414" width="9" style="18"/>
    <col min="7415" max="7415" width="20.125" style="18" customWidth="1"/>
    <col min="7416" max="7416" width="9.625" style="18" customWidth="1"/>
    <col min="7417" max="7417" width="8.625" style="18" customWidth="1"/>
    <col min="7418" max="7418" width="8.875" style="18" customWidth="1"/>
    <col min="7419" max="7421" width="7.625" style="18" customWidth="1"/>
    <col min="7422" max="7422" width="8.125" style="18" customWidth="1"/>
    <col min="7423" max="7423" width="7.625" style="18" customWidth="1"/>
    <col min="7424" max="7424" width="9" style="18" customWidth="1"/>
    <col min="7425" max="7670" width="9" style="18"/>
    <col min="7671" max="7671" width="20.125" style="18" customWidth="1"/>
    <col min="7672" max="7672" width="9.625" style="18" customWidth="1"/>
    <col min="7673" max="7673" width="8.625" style="18" customWidth="1"/>
    <col min="7674" max="7674" width="8.875" style="18" customWidth="1"/>
    <col min="7675" max="7677" width="7.625" style="18" customWidth="1"/>
    <col min="7678" max="7678" width="8.125" style="18" customWidth="1"/>
    <col min="7679" max="7679" width="7.625" style="18" customWidth="1"/>
    <col min="7680" max="7680" width="9" style="18" customWidth="1"/>
    <col min="7681" max="7926" width="9" style="18"/>
    <col min="7927" max="7927" width="20.125" style="18" customWidth="1"/>
    <col min="7928" max="7928" width="9.625" style="18" customWidth="1"/>
    <col min="7929" max="7929" width="8.625" style="18" customWidth="1"/>
    <col min="7930" max="7930" width="8.875" style="18" customWidth="1"/>
    <col min="7931" max="7933" width="7.625" style="18" customWidth="1"/>
    <col min="7934" max="7934" width="8.125" style="18" customWidth="1"/>
    <col min="7935" max="7935" width="7.625" style="18" customWidth="1"/>
    <col min="7936" max="7936" width="9" style="18" customWidth="1"/>
    <col min="7937" max="8182" width="9" style="18"/>
    <col min="8183" max="8183" width="20.125" style="18" customWidth="1"/>
    <col min="8184" max="8184" width="9.625" style="18" customWidth="1"/>
    <col min="8185" max="8185" width="8.625" style="18" customWidth="1"/>
    <col min="8186" max="8186" width="8.875" style="18" customWidth="1"/>
    <col min="8187" max="8189" width="7.625" style="18" customWidth="1"/>
    <col min="8190" max="8190" width="8.125" style="18" customWidth="1"/>
    <col min="8191" max="8191" width="7.625" style="18" customWidth="1"/>
    <col min="8192" max="8192" width="9" style="18" customWidth="1"/>
    <col min="8193" max="8438" width="9" style="18"/>
    <col min="8439" max="8439" width="20.125" style="18" customWidth="1"/>
    <col min="8440" max="8440" width="9.625" style="18" customWidth="1"/>
    <col min="8441" max="8441" width="8.625" style="18" customWidth="1"/>
    <col min="8442" max="8442" width="8.875" style="18" customWidth="1"/>
    <col min="8443" max="8445" width="7.625" style="18" customWidth="1"/>
    <col min="8446" max="8446" width="8.125" style="18" customWidth="1"/>
    <col min="8447" max="8447" width="7.625" style="18" customWidth="1"/>
    <col min="8448" max="8448" width="9" style="18" customWidth="1"/>
    <col min="8449" max="8694" width="9" style="18"/>
    <col min="8695" max="8695" width="20.125" style="18" customWidth="1"/>
    <col min="8696" max="8696" width="9.625" style="18" customWidth="1"/>
    <col min="8697" max="8697" width="8.625" style="18" customWidth="1"/>
    <col min="8698" max="8698" width="8.875" style="18" customWidth="1"/>
    <col min="8699" max="8701" width="7.625" style="18" customWidth="1"/>
    <col min="8702" max="8702" width="8.125" style="18" customWidth="1"/>
    <col min="8703" max="8703" width="7.625" style="18" customWidth="1"/>
    <col min="8704" max="8704" width="9" style="18" customWidth="1"/>
    <col min="8705" max="8950" width="9" style="18"/>
    <col min="8951" max="8951" width="20.125" style="18" customWidth="1"/>
    <col min="8952" max="8952" width="9.625" style="18" customWidth="1"/>
    <col min="8953" max="8953" width="8.625" style="18" customWidth="1"/>
    <col min="8954" max="8954" width="8.875" style="18" customWidth="1"/>
    <col min="8955" max="8957" width="7.625" style="18" customWidth="1"/>
    <col min="8958" max="8958" width="8.125" style="18" customWidth="1"/>
    <col min="8959" max="8959" width="7.625" style="18" customWidth="1"/>
    <col min="8960" max="8960" width="9" style="18" customWidth="1"/>
    <col min="8961" max="9206" width="9" style="18"/>
    <col min="9207" max="9207" width="20.125" style="18" customWidth="1"/>
    <col min="9208" max="9208" width="9.625" style="18" customWidth="1"/>
    <col min="9209" max="9209" width="8.625" style="18" customWidth="1"/>
    <col min="9210" max="9210" width="8.875" style="18" customWidth="1"/>
    <col min="9211" max="9213" width="7.625" style="18" customWidth="1"/>
    <col min="9214" max="9214" width="8.125" style="18" customWidth="1"/>
    <col min="9215" max="9215" width="7.625" style="18" customWidth="1"/>
    <col min="9216" max="9216" width="9" style="18" customWidth="1"/>
    <col min="9217" max="9462" width="9" style="18"/>
    <col min="9463" max="9463" width="20.125" style="18" customWidth="1"/>
    <col min="9464" max="9464" width="9.625" style="18" customWidth="1"/>
    <col min="9465" max="9465" width="8.625" style="18" customWidth="1"/>
    <col min="9466" max="9466" width="8.875" style="18" customWidth="1"/>
    <col min="9467" max="9469" width="7.625" style="18" customWidth="1"/>
    <col min="9470" max="9470" width="8.125" style="18" customWidth="1"/>
    <col min="9471" max="9471" width="7.625" style="18" customWidth="1"/>
    <col min="9472" max="9472" width="9" style="18" customWidth="1"/>
    <col min="9473" max="9718" width="9" style="18"/>
    <col min="9719" max="9719" width="20.125" style="18" customWidth="1"/>
    <col min="9720" max="9720" width="9.625" style="18" customWidth="1"/>
    <col min="9721" max="9721" width="8.625" style="18" customWidth="1"/>
    <col min="9722" max="9722" width="8.875" style="18" customWidth="1"/>
    <col min="9723" max="9725" width="7.625" style="18" customWidth="1"/>
    <col min="9726" max="9726" width="8.125" style="18" customWidth="1"/>
    <col min="9727" max="9727" width="7.625" style="18" customWidth="1"/>
    <col min="9728" max="9728" width="9" style="18" customWidth="1"/>
    <col min="9729" max="9974" width="9" style="18"/>
    <col min="9975" max="9975" width="20.125" style="18" customWidth="1"/>
    <col min="9976" max="9976" width="9.625" style="18" customWidth="1"/>
    <col min="9977" max="9977" width="8.625" style="18" customWidth="1"/>
    <col min="9978" max="9978" width="8.875" style="18" customWidth="1"/>
    <col min="9979" max="9981" width="7.625" style="18" customWidth="1"/>
    <col min="9982" max="9982" width="8.125" style="18" customWidth="1"/>
    <col min="9983" max="9983" width="7.625" style="18" customWidth="1"/>
    <col min="9984" max="9984" width="9" style="18" customWidth="1"/>
    <col min="9985" max="10230" width="9" style="18"/>
    <col min="10231" max="10231" width="20.125" style="18" customWidth="1"/>
    <col min="10232" max="10232" width="9.625" style="18" customWidth="1"/>
    <col min="10233" max="10233" width="8.625" style="18" customWidth="1"/>
    <col min="10234" max="10234" width="8.875" style="18" customWidth="1"/>
    <col min="10235" max="10237" width="7.625" style="18" customWidth="1"/>
    <col min="10238" max="10238" width="8.125" style="18" customWidth="1"/>
    <col min="10239" max="10239" width="7.625" style="18" customWidth="1"/>
    <col min="10240" max="10240" width="9" style="18" customWidth="1"/>
    <col min="10241" max="10486" width="9" style="18"/>
    <col min="10487" max="10487" width="20.125" style="18" customWidth="1"/>
    <col min="10488" max="10488" width="9.625" style="18" customWidth="1"/>
    <col min="10489" max="10489" width="8.625" style="18" customWidth="1"/>
    <col min="10490" max="10490" width="8.875" style="18" customWidth="1"/>
    <col min="10491" max="10493" width="7.625" style="18" customWidth="1"/>
    <col min="10494" max="10494" width="8.125" style="18" customWidth="1"/>
    <col min="10495" max="10495" width="7.625" style="18" customWidth="1"/>
    <col min="10496" max="10496" width="9" style="18" customWidth="1"/>
    <col min="10497" max="10742" width="9" style="18"/>
    <col min="10743" max="10743" width="20.125" style="18" customWidth="1"/>
    <col min="10744" max="10744" width="9.625" style="18" customWidth="1"/>
    <col min="10745" max="10745" width="8.625" style="18" customWidth="1"/>
    <col min="10746" max="10746" width="8.875" style="18" customWidth="1"/>
    <col min="10747" max="10749" width="7.625" style="18" customWidth="1"/>
    <col min="10750" max="10750" width="8.125" style="18" customWidth="1"/>
    <col min="10751" max="10751" width="7.625" style="18" customWidth="1"/>
    <col min="10752" max="10752" width="9" style="18" customWidth="1"/>
    <col min="10753" max="10998" width="9" style="18"/>
    <col min="10999" max="10999" width="20.125" style="18" customWidth="1"/>
    <col min="11000" max="11000" width="9.625" style="18" customWidth="1"/>
    <col min="11001" max="11001" width="8.625" style="18" customWidth="1"/>
    <col min="11002" max="11002" width="8.875" style="18" customWidth="1"/>
    <col min="11003" max="11005" width="7.625" style="18" customWidth="1"/>
    <col min="11006" max="11006" width="8.125" style="18" customWidth="1"/>
    <col min="11007" max="11007" width="7.625" style="18" customWidth="1"/>
    <col min="11008" max="11008" width="9" style="18" customWidth="1"/>
    <col min="11009" max="11254" width="9" style="18"/>
    <col min="11255" max="11255" width="20.125" style="18" customWidth="1"/>
    <col min="11256" max="11256" width="9.625" style="18" customWidth="1"/>
    <col min="11257" max="11257" width="8.625" style="18" customWidth="1"/>
    <col min="11258" max="11258" width="8.875" style="18" customWidth="1"/>
    <col min="11259" max="11261" width="7.625" style="18" customWidth="1"/>
    <col min="11262" max="11262" width="8.125" style="18" customWidth="1"/>
    <col min="11263" max="11263" width="7.625" style="18" customWidth="1"/>
    <col min="11264" max="11264" width="9" style="18" customWidth="1"/>
    <col min="11265" max="11510" width="9" style="18"/>
    <col min="11511" max="11511" width="20.125" style="18" customWidth="1"/>
    <col min="11512" max="11512" width="9.625" style="18" customWidth="1"/>
    <col min="11513" max="11513" width="8.625" style="18" customWidth="1"/>
    <col min="11514" max="11514" width="8.875" style="18" customWidth="1"/>
    <col min="11515" max="11517" width="7.625" style="18" customWidth="1"/>
    <col min="11518" max="11518" width="8.125" style="18" customWidth="1"/>
    <col min="11519" max="11519" width="7.625" style="18" customWidth="1"/>
    <col min="11520" max="11520" width="9" style="18" customWidth="1"/>
    <col min="11521" max="11766" width="9" style="18"/>
    <col min="11767" max="11767" width="20.125" style="18" customWidth="1"/>
    <col min="11768" max="11768" width="9.625" style="18" customWidth="1"/>
    <col min="11769" max="11769" width="8.625" style="18" customWidth="1"/>
    <col min="11770" max="11770" width="8.875" style="18" customWidth="1"/>
    <col min="11771" max="11773" width="7.625" style="18" customWidth="1"/>
    <col min="11774" max="11774" width="8.125" style="18" customWidth="1"/>
    <col min="11775" max="11775" width="7.625" style="18" customWidth="1"/>
    <col min="11776" max="11776" width="9" style="18" customWidth="1"/>
    <col min="11777" max="12022" width="9" style="18"/>
    <col min="12023" max="12023" width="20.125" style="18" customWidth="1"/>
    <col min="12024" max="12024" width="9.625" style="18" customWidth="1"/>
    <col min="12025" max="12025" width="8.625" style="18" customWidth="1"/>
    <col min="12026" max="12026" width="8.875" style="18" customWidth="1"/>
    <col min="12027" max="12029" width="7.625" style="18" customWidth="1"/>
    <col min="12030" max="12030" width="8.125" style="18" customWidth="1"/>
    <col min="12031" max="12031" width="7.625" style="18" customWidth="1"/>
    <col min="12032" max="12032" width="9" style="18" customWidth="1"/>
    <col min="12033" max="12278" width="9" style="18"/>
    <col min="12279" max="12279" width="20.125" style="18" customWidth="1"/>
    <col min="12280" max="12280" width="9.625" style="18" customWidth="1"/>
    <col min="12281" max="12281" width="8.625" style="18" customWidth="1"/>
    <col min="12282" max="12282" width="8.875" style="18" customWidth="1"/>
    <col min="12283" max="12285" width="7.625" style="18" customWidth="1"/>
    <col min="12286" max="12286" width="8.125" style="18" customWidth="1"/>
    <col min="12287" max="12287" width="7.625" style="18" customWidth="1"/>
    <col min="12288" max="12288" width="9" style="18" customWidth="1"/>
    <col min="12289" max="12534" width="9" style="18"/>
    <col min="12535" max="12535" width="20.125" style="18" customWidth="1"/>
    <col min="12536" max="12536" width="9.625" style="18" customWidth="1"/>
    <col min="12537" max="12537" width="8.625" style="18" customWidth="1"/>
    <col min="12538" max="12538" width="8.875" style="18" customWidth="1"/>
    <col min="12539" max="12541" width="7.625" style="18" customWidth="1"/>
    <col min="12542" max="12542" width="8.125" style="18" customWidth="1"/>
    <col min="12543" max="12543" width="7.625" style="18" customWidth="1"/>
    <col min="12544" max="12544" width="9" style="18" customWidth="1"/>
    <col min="12545" max="12790" width="9" style="18"/>
    <col min="12791" max="12791" width="20.125" style="18" customWidth="1"/>
    <col min="12792" max="12792" width="9.625" style="18" customWidth="1"/>
    <col min="12793" max="12793" width="8.625" style="18" customWidth="1"/>
    <col min="12794" max="12794" width="8.875" style="18" customWidth="1"/>
    <col min="12795" max="12797" width="7.625" style="18" customWidth="1"/>
    <col min="12798" max="12798" width="8.125" style="18" customWidth="1"/>
    <col min="12799" max="12799" width="7.625" style="18" customWidth="1"/>
    <col min="12800" max="12800" width="9" style="18" customWidth="1"/>
    <col min="12801" max="13046" width="9" style="18"/>
    <col min="13047" max="13047" width="20.125" style="18" customWidth="1"/>
    <col min="13048" max="13048" width="9.625" style="18" customWidth="1"/>
    <col min="13049" max="13049" width="8.625" style="18" customWidth="1"/>
    <col min="13050" max="13050" width="8.875" style="18" customWidth="1"/>
    <col min="13051" max="13053" width="7.625" style="18" customWidth="1"/>
    <col min="13054" max="13054" width="8.125" style="18" customWidth="1"/>
    <col min="13055" max="13055" width="7.625" style="18" customWidth="1"/>
    <col min="13056" max="13056" width="9" style="18" customWidth="1"/>
    <col min="13057" max="13302" width="9" style="18"/>
    <col min="13303" max="13303" width="20.125" style="18" customWidth="1"/>
    <col min="13304" max="13304" width="9.625" style="18" customWidth="1"/>
    <col min="13305" max="13305" width="8.625" style="18" customWidth="1"/>
    <col min="13306" max="13306" width="8.875" style="18" customWidth="1"/>
    <col min="13307" max="13309" width="7.625" style="18" customWidth="1"/>
    <col min="13310" max="13310" width="8.125" style="18" customWidth="1"/>
    <col min="13311" max="13311" width="7.625" style="18" customWidth="1"/>
    <col min="13312" max="13312" width="9" style="18" customWidth="1"/>
    <col min="13313" max="13558" width="9" style="18"/>
    <col min="13559" max="13559" width="20.125" style="18" customWidth="1"/>
    <col min="13560" max="13560" width="9.625" style="18" customWidth="1"/>
    <col min="13561" max="13561" width="8.625" style="18" customWidth="1"/>
    <col min="13562" max="13562" width="8.875" style="18" customWidth="1"/>
    <col min="13563" max="13565" width="7.625" style="18" customWidth="1"/>
    <col min="13566" max="13566" width="8.125" style="18" customWidth="1"/>
    <col min="13567" max="13567" width="7.625" style="18" customWidth="1"/>
    <col min="13568" max="13568" width="9" style="18" customWidth="1"/>
    <col min="13569" max="13814" width="9" style="18"/>
    <col min="13815" max="13815" width="20.125" style="18" customWidth="1"/>
    <col min="13816" max="13816" width="9.625" style="18" customWidth="1"/>
    <col min="13817" max="13817" width="8.625" style="18" customWidth="1"/>
    <col min="13818" max="13818" width="8.875" style="18" customWidth="1"/>
    <col min="13819" max="13821" width="7.625" style="18" customWidth="1"/>
    <col min="13822" max="13822" width="8.125" style="18" customWidth="1"/>
    <col min="13823" max="13823" width="7.625" style="18" customWidth="1"/>
    <col min="13824" max="13824" width="9" style="18" customWidth="1"/>
    <col min="13825" max="14070" width="9" style="18"/>
    <col min="14071" max="14071" width="20.125" style="18" customWidth="1"/>
    <col min="14072" max="14072" width="9.625" style="18" customWidth="1"/>
    <col min="14073" max="14073" width="8.625" style="18" customWidth="1"/>
    <col min="14074" max="14074" width="8.875" style="18" customWidth="1"/>
    <col min="14075" max="14077" width="7.625" style="18" customWidth="1"/>
    <col min="14078" max="14078" width="8.125" style="18" customWidth="1"/>
    <col min="14079" max="14079" width="7.625" style="18" customWidth="1"/>
    <col min="14080" max="14080" width="9" style="18" customWidth="1"/>
    <col min="14081" max="14326" width="9" style="18"/>
    <col min="14327" max="14327" width="20.125" style="18" customWidth="1"/>
    <col min="14328" max="14328" width="9.625" style="18" customWidth="1"/>
    <col min="14329" max="14329" width="8.625" style="18" customWidth="1"/>
    <col min="14330" max="14330" width="8.875" style="18" customWidth="1"/>
    <col min="14331" max="14333" width="7.625" style="18" customWidth="1"/>
    <col min="14334" max="14334" width="8.125" style="18" customWidth="1"/>
    <col min="14335" max="14335" width="7.625" style="18" customWidth="1"/>
    <col min="14336" max="14336" width="9" style="18" customWidth="1"/>
    <col min="14337" max="14582" width="9" style="18"/>
    <col min="14583" max="14583" width="20.125" style="18" customWidth="1"/>
    <col min="14584" max="14584" width="9.625" style="18" customWidth="1"/>
    <col min="14585" max="14585" width="8.625" style="18" customWidth="1"/>
    <col min="14586" max="14586" width="8.875" style="18" customWidth="1"/>
    <col min="14587" max="14589" width="7.625" style="18" customWidth="1"/>
    <col min="14590" max="14590" width="8.125" style="18" customWidth="1"/>
    <col min="14591" max="14591" width="7.625" style="18" customWidth="1"/>
    <col min="14592" max="14592" width="9" style="18" customWidth="1"/>
    <col min="14593" max="14838" width="9" style="18"/>
    <col min="14839" max="14839" width="20.125" style="18" customWidth="1"/>
    <col min="14840" max="14840" width="9.625" style="18" customWidth="1"/>
    <col min="14841" max="14841" width="8.625" style="18" customWidth="1"/>
    <col min="14842" max="14842" width="8.875" style="18" customWidth="1"/>
    <col min="14843" max="14845" width="7.625" style="18" customWidth="1"/>
    <col min="14846" max="14846" width="8.125" style="18" customWidth="1"/>
    <col min="14847" max="14847" width="7.625" style="18" customWidth="1"/>
    <col min="14848" max="14848" width="9" style="18" customWidth="1"/>
    <col min="14849" max="15094" width="9" style="18"/>
    <col min="15095" max="15095" width="20.125" style="18" customWidth="1"/>
    <col min="15096" max="15096" width="9.625" style="18" customWidth="1"/>
    <col min="15097" max="15097" width="8.625" style="18" customWidth="1"/>
    <col min="15098" max="15098" width="8.875" style="18" customWidth="1"/>
    <col min="15099" max="15101" width="7.625" style="18" customWidth="1"/>
    <col min="15102" max="15102" width="8.125" style="18" customWidth="1"/>
    <col min="15103" max="15103" width="7.625" style="18" customWidth="1"/>
    <col min="15104" max="15104" width="9" style="18" customWidth="1"/>
    <col min="15105" max="15350" width="9" style="18"/>
    <col min="15351" max="15351" width="20.125" style="18" customWidth="1"/>
    <col min="15352" max="15352" width="9.625" style="18" customWidth="1"/>
    <col min="15353" max="15353" width="8.625" style="18" customWidth="1"/>
    <col min="15354" max="15354" width="8.875" style="18" customWidth="1"/>
    <col min="15355" max="15357" width="7.625" style="18" customWidth="1"/>
    <col min="15358" max="15358" width="8.125" style="18" customWidth="1"/>
    <col min="15359" max="15359" width="7.625" style="18" customWidth="1"/>
    <col min="15360" max="15360" width="9" style="18" customWidth="1"/>
    <col min="15361" max="15606" width="9" style="18"/>
    <col min="15607" max="15607" width="20.125" style="18" customWidth="1"/>
    <col min="15608" max="15608" width="9.625" style="18" customWidth="1"/>
    <col min="15609" max="15609" width="8.625" style="18" customWidth="1"/>
    <col min="15610" max="15610" width="8.875" style="18" customWidth="1"/>
    <col min="15611" max="15613" width="7.625" style="18" customWidth="1"/>
    <col min="15614" max="15614" width="8.125" style="18" customWidth="1"/>
    <col min="15615" max="15615" width="7.625" style="18" customWidth="1"/>
    <col min="15616" max="15616" width="9" style="18" customWidth="1"/>
    <col min="15617" max="15862" width="9" style="18"/>
    <col min="15863" max="15863" width="20.125" style="18" customWidth="1"/>
    <col min="15864" max="15864" width="9.625" style="18" customWidth="1"/>
    <col min="15865" max="15865" width="8.625" style="18" customWidth="1"/>
    <col min="15866" max="15866" width="8.875" style="18" customWidth="1"/>
    <col min="15867" max="15869" width="7.625" style="18" customWidth="1"/>
    <col min="15870" max="15870" width="8.125" style="18" customWidth="1"/>
    <col min="15871" max="15871" width="7.625" style="18" customWidth="1"/>
    <col min="15872" max="15872" width="9" style="18" customWidth="1"/>
    <col min="15873" max="16118" width="9" style="18"/>
    <col min="16119" max="16119" width="20.125" style="18" customWidth="1"/>
    <col min="16120" max="16120" width="9.625" style="18" customWidth="1"/>
    <col min="16121" max="16121" width="8.625" style="18" customWidth="1"/>
    <col min="16122" max="16122" width="8.875" style="18" customWidth="1"/>
    <col min="16123" max="16125" width="7.625" style="18" customWidth="1"/>
    <col min="16126" max="16126" width="8.125" style="18" customWidth="1"/>
    <col min="16127" max="16127" width="7.625" style="18" customWidth="1"/>
    <col min="16128" max="16128" width="9" style="18" customWidth="1"/>
    <col min="16129" max="16384" width="9" style="18"/>
  </cols>
  <sheetData>
    <row r="1" spans="1:11" ht="23.1" customHeight="1">
      <c r="A1" s="108" t="s">
        <v>86</v>
      </c>
    </row>
    <row r="2" spans="1:11" ht="32.450000000000003" customHeight="1">
      <c r="A2" s="241" t="s">
        <v>474</v>
      </c>
      <c r="B2" s="241"/>
      <c r="C2" s="241"/>
      <c r="D2" s="241"/>
    </row>
    <row r="3" spans="1:11" ht="23.45" customHeight="1">
      <c r="D3" s="104" t="s">
        <v>29</v>
      </c>
    </row>
    <row r="4" spans="1:11" ht="48.6" customHeight="1">
      <c r="A4" s="109" t="s">
        <v>289</v>
      </c>
      <c r="B4" s="102" t="s">
        <v>28</v>
      </c>
      <c r="C4" s="103" t="s">
        <v>470</v>
      </c>
      <c r="D4" s="103" t="s">
        <v>471</v>
      </c>
    </row>
    <row r="5" spans="1:11" ht="24.6" customHeight="1">
      <c r="A5" s="49" t="s">
        <v>99</v>
      </c>
      <c r="B5" s="179">
        <v>116676</v>
      </c>
      <c r="C5" s="50">
        <v>98147</v>
      </c>
      <c r="D5" s="180">
        <f>B5/C5</f>
        <v>1.1888000000000001</v>
      </c>
      <c r="E5" s="80"/>
      <c r="F5" s="19"/>
      <c r="G5" s="19"/>
      <c r="H5" s="19"/>
      <c r="I5" s="19"/>
      <c r="J5" s="19"/>
      <c r="K5" s="19"/>
    </row>
    <row r="6" spans="1:11" ht="24.6" customHeight="1">
      <c r="A6" s="49" t="s">
        <v>100</v>
      </c>
      <c r="B6" s="179">
        <v>133894</v>
      </c>
      <c r="C6" s="50">
        <v>184930</v>
      </c>
      <c r="D6" s="180">
        <f t="shared" ref="D6:D20" si="0">B6/C6</f>
        <v>0.72399999999999998</v>
      </c>
      <c r="E6" s="80"/>
      <c r="F6" s="19"/>
      <c r="G6" s="19"/>
      <c r="H6" s="19"/>
      <c r="I6" s="19"/>
      <c r="J6" s="19"/>
      <c r="K6" s="19"/>
    </row>
    <row r="7" spans="1:11" ht="24.6" customHeight="1">
      <c r="A7" s="49" t="s">
        <v>291</v>
      </c>
      <c r="B7" s="179">
        <v>7094</v>
      </c>
      <c r="C7" s="50">
        <v>12754</v>
      </c>
      <c r="D7" s="180">
        <f t="shared" si="0"/>
        <v>0.55620000000000003</v>
      </c>
      <c r="E7" s="80"/>
      <c r="F7" s="19"/>
      <c r="G7" s="19"/>
      <c r="H7" s="19"/>
      <c r="I7" s="19"/>
      <c r="J7" s="19"/>
      <c r="K7" s="19"/>
    </row>
    <row r="8" spans="1:11" ht="24.6" customHeight="1">
      <c r="A8" s="49" t="s">
        <v>292</v>
      </c>
      <c r="B8" s="179"/>
      <c r="C8" s="50"/>
      <c r="D8" s="180"/>
      <c r="E8" s="80"/>
      <c r="F8" s="19"/>
      <c r="G8" s="19"/>
      <c r="H8" s="19"/>
      <c r="I8" s="19"/>
      <c r="J8" s="19"/>
      <c r="K8" s="19"/>
    </row>
    <row r="9" spans="1:11" ht="24.6" customHeight="1">
      <c r="A9" s="49" t="s">
        <v>101</v>
      </c>
      <c r="B9" s="179">
        <v>132230</v>
      </c>
      <c r="C9" s="50">
        <v>115613</v>
      </c>
      <c r="D9" s="180">
        <f t="shared" si="0"/>
        <v>1.1436999999999999</v>
      </c>
      <c r="E9" s="80"/>
      <c r="F9" s="19"/>
      <c r="G9" s="47"/>
      <c r="H9" s="19"/>
      <c r="I9" s="19"/>
      <c r="J9" s="19"/>
      <c r="K9" s="19"/>
    </row>
    <row r="10" spans="1:11" ht="24.6" customHeight="1">
      <c r="A10" s="49" t="s">
        <v>102</v>
      </c>
      <c r="B10" s="179">
        <v>30584</v>
      </c>
      <c r="C10" s="50">
        <v>447</v>
      </c>
      <c r="D10" s="180">
        <f t="shared" si="0"/>
        <v>68.420599999999993</v>
      </c>
      <c r="E10" s="80"/>
      <c r="F10" s="19"/>
      <c r="G10" s="19"/>
      <c r="H10" s="19"/>
      <c r="I10" s="19"/>
      <c r="J10" s="19"/>
      <c r="K10" s="19"/>
    </row>
    <row r="11" spans="1:11" ht="24.6" customHeight="1">
      <c r="A11" s="49" t="s">
        <v>103</v>
      </c>
      <c r="B11" s="179">
        <v>18198</v>
      </c>
      <c r="C11" s="50">
        <v>12241</v>
      </c>
      <c r="D11" s="180">
        <f t="shared" si="0"/>
        <v>1.4865999999999999</v>
      </c>
      <c r="E11" s="80"/>
      <c r="F11" s="19"/>
      <c r="G11" s="19"/>
      <c r="H11" s="19"/>
      <c r="I11" s="19"/>
      <c r="J11" s="19"/>
      <c r="K11" s="19"/>
    </row>
    <row r="12" spans="1:11" ht="24.6" customHeight="1">
      <c r="A12" s="49" t="s">
        <v>104</v>
      </c>
      <c r="B12" s="179"/>
      <c r="C12" s="50"/>
      <c r="D12" s="180"/>
      <c r="E12" s="80"/>
      <c r="F12" s="19"/>
      <c r="G12" s="19"/>
      <c r="H12" s="19"/>
      <c r="I12" s="19"/>
      <c r="J12" s="19"/>
      <c r="K12" s="19"/>
    </row>
    <row r="13" spans="1:11" ht="24.6" customHeight="1">
      <c r="A13" s="49" t="s">
        <v>105</v>
      </c>
      <c r="B13" s="179">
        <v>34598</v>
      </c>
      <c r="C13" s="50">
        <v>175790</v>
      </c>
      <c r="D13" s="180">
        <f t="shared" si="0"/>
        <v>0.1968</v>
      </c>
      <c r="E13" s="80"/>
      <c r="F13" s="19"/>
      <c r="G13" s="19"/>
      <c r="H13" s="19"/>
      <c r="I13" s="19"/>
      <c r="J13" s="19"/>
      <c r="K13" s="19"/>
    </row>
    <row r="14" spans="1:11" ht="24.6" customHeight="1">
      <c r="A14" s="49" t="s">
        <v>106</v>
      </c>
      <c r="B14" s="179">
        <v>140792</v>
      </c>
      <c r="C14" s="50"/>
      <c r="D14" s="180"/>
      <c r="E14" s="80"/>
      <c r="F14" s="19"/>
      <c r="G14" s="19"/>
      <c r="H14" s="19"/>
      <c r="I14" s="19"/>
      <c r="J14" s="19"/>
      <c r="K14" s="19"/>
    </row>
    <row r="15" spans="1:11" ht="24.6" customHeight="1">
      <c r="A15" s="49" t="s">
        <v>107</v>
      </c>
      <c r="B15" s="179">
        <v>21350</v>
      </c>
      <c r="C15" s="50">
        <v>10500</v>
      </c>
      <c r="D15" s="180">
        <f t="shared" si="0"/>
        <v>2.0333000000000001</v>
      </c>
      <c r="E15" s="80"/>
      <c r="F15" s="19"/>
      <c r="G15" s="19"/>
      <c r="H15" s="19"/>
      <c r="I15" s="19"/>
      <c r="J15" s="19"/>
      <c r="K15" s="19"/>
    </row>
    <row r="16" spans="1:11" ht="24.6" customHeight="1">
      <c r="A16" s="49" t="s">
        <v>108</v>
      </c>
      <c r="B16" s="179"/>
      <c r="C16" s="50"/>
      <c r="D16" s="180"/>
      <c r="E16" s="80"/>
      <c r="F16" s="19"/>
      <c r="G16" s="19"/>
      <c r="H16" s="19"/>
      <c r="I16" s="19"/>
      <c r="J16" s="19"/>
      <c r="K16" s="19"/>
    </row>
    <row r="17" spans="1:11" ht="24.6" customHeight="1">
      <c r="A17" s="49" t="s">
        <v>109</v>
      </c>
      <c r="B17" s="179"/>
      <c r="C17" s="50"/>
      <c r="D17" s="180"/>
      <c r="E17" s="80"/>
      <c r="F17" s="19"/>
      <c r="G17" s="19"/>
      <c r="H17" s="19"/>
      <c r="I17" s="19"/>
      <c r="J17" s="19"/>
      <c r="K17" s="19"/>
    </row>
    <row r="18" spans="1:11" ht="24.6" customHeight="1">
      <c r="A18" s="49" t="s">
        <v>110</v>
      </c>
      <c r="B18" s="179">
        <v>4200</v>
      </c>
      <c r="C18" s="50"/>
      <c r="D18" s="180"/>
      <c r="E18" s="80"/>
      <c r="F18" s="19"/>
      <c r="G18" s="19"/>
      <c r="H18" s="19"/>
      <c r="I18" s="19"/>
      <c r="J18" s="19"/>
      <c r="K18" s="19"/>
    </row>
    <row r="19" spans="1:11" ht="24.6" customHeight="1">
      <c r="A19" s="49" t="s">
        <v>111</v>
      </c>
      <c r="B19" s="179">
        <v>8135</v>
      </c>
      <c r="C19" s="50">
        <v>4841</v>
      </c>
      <c r="D19" s="180">
        <f t="shared" si="0"/>
        <v>1.6803999999999999</v>
      </c>
      <c r="E19" s="80"/>
      <c r="F19" s="19"/>
      <c r="G19" s="19"/>
      <c r="H19" s="19"/>
      <c r="I19" s="19"/>
      <c r="J19" s="19"/>
      <c r="K19" s="19"/>
    </row>
    <row r="20" spans="1:11" ht="24.6" customHeight="1">
      <c r="A20" s="48" t="s">
        <v>290</v>
      </c>
      <c r="B20" s="198">
        <f>SUM(B5:B19)</f>
        <v>647751</v>
      </c>
      <c r="C20" s="198">
        <f>SUM(C5:C19)</f>
        <v>615263</v>
      </c>
      <c r="D20" s="180">
        <f t="shared" si="0"/>
        <v>1.0528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activeCell="E14" sqref="E14"/>
    </sheetView>
  </sheetViews>
  <sheetFormatPr defaultColWidth="9" defaultRowHeight="11.25"/>
  <cols>
    <col min="1" max="1" width="38.75" style="20" customWidth="1"/>
    <col min="2" max="3" width="14.625" style="20" customWidth="1"/>
    <col min="4" max="4" width="16.25" style="20" customWidth="1"/>
    <col min="5" max="16384" width="9" style="20"/>
  </cols>
  <sheetData>
    <row r="1" spans="1:7" ht="18.600000000000001" customHeight="1">
      <c r="A1" s="113" t="s">
        <v>88</v>
      </c>
    </row>
    <row r="2" spans="1:7" ht="24">
      <c r="A2" s="242" t="s">
        <v>475</v>
      </c>
      <c r="B2" s="242"/>
      <c r="C2" s="242"/>
      <c r="D2" s="242"/>
    </row>
    <row r="3" spans="1:7" ht="21" customHeight="1">
      <c r="A3" s="21"/>
      <c r="D3" s="112" t="s">
        <v>87</v>
      </c>
    </row>
    <row r="4" spans="1:7" ht="43.5" customHeight="1">
      <c r="A4" s="111" t="s">
        <v>289</v>
      </c>
      <c r="B4" s="102" t="s">
        <v>28</v>
      </c>
      <c r="C4" s="103" t="s">
        <v>470</v>
      </c>
      <c r="D4" s="103" t="s">
        <v>471</v>
      </c>
    </row>
    <row r="5" spans="1:7" s="81" customFormat="1" ht="18" customHeight="1">
      <c r="A5" s="83" t="s">
        <v>99</v>
      </c>
      <c r="B5" s="181">
        <f>SUM(B6:B9)</f>
        <v>110266</v>
      </c>
      <c r="C5" s="181">
        <f>SUM(C6:C9)</f>
        <v>88255</v>
      </c>
      <c r="D5" s="182"/>
    </row>
    <row r="6" spans="1:7" ht="18" customHeight="1">
      <c r="A6" s="110" t="s">
        <v>112</v>
      </c>
      <c r="B6" s="181">
        <v>74148</v>
      </c>
      <c r="C6" s="181">
        <v>63030</v>
      </c>
      <c r="D6" s="181"/>
    </row>
    <row r="7" spans="1:7" ht="18" customHeight="1">
      <c r="A7" s="110" t="s">
        <v>113</v>
      </c>
      <c r="B7" s="181">
        <v>20792</v>
      </c>
      <c r="C7" s="181">
        <v>15792</v>
      </c>
      <c r="D7" s="181"/>
    </row>
    <row r="8" spans="1:7" ht="18" customHeight="1">
      <c r="A8" s="110" t="s">
        <v>114</v>
      </c>
      <c r="B8" s="181">
        <v>10271</v>
      </c>
      <c r="C8" s="181">
        <v>6671</v>
      </c>
      <c r="D8" s="181"/>
    </row>
    <row r="9" spans="1:7" ht="18" customHeight="1">
      <c r="A9" s="110" t="s">
        <v>115</v>
      </c>
      <c r="B9" s="181">
        <v>5055</v>
      </c>
      <c r="C9" s="181">
        <v>2762</v>
      </c>
      <c r="D9" s="181"/>
      <c r="G9" s="46"/>
    </row>
    <row r="10" spans="1:7" s="81" customFormat="1" ht="18" customHeight="1">
      <c r="A10" s="83" t="s">
        <v>100</v>
      </c>
      <c r="B10" s="181">
        <f>SUM(B11:B20)</f>
        <v>10855</v>
      </c>
      <c r="C10" s="181">
        <f>SUM(C11:C20)</f>
        <v>10269</v>
      </c>
      <c r="D10" s="182"/>
    </row>
    <row r="11" spans="1:7" ht="18" customHeight="1">
      <c r="A11" s="110" t="s">
        <v>116</v>
      </c>
      <c r="B11" s="181">
        <v>8097</v>
      </c>
      <c r="C11" s="181">
        <v>7356</v>
      </c>
      <c r="D11" s="181"/>
    </row>
    <row r="12" spans="1:7" ht="18" customHeight="1">
      <c r="A12" s="110" t="s">
        <v>117</v>
      </c>
      <c r="B12" s="181">
        <v>82</v>
      </c>
      <c r="C12" s="181">
        <v>83</v>
      </c>
      <c r="D12" s="181"/>
    </row>
    <row r="13" spans="1:7" ht="18" customHeight="1">
      <c r="A13" s="110" t="s">
        <v>118</v>
      </c>
      <c r="B13" s="181">
        <v>147</v>
      </c>
      <c r="C13" s="181">
        <v>202</v>
      </c>
      <c r="D13" s="181"/>
    </row>
    <row r="14" spans="1:7" ht="18" customHeight="1">
      <c r="A14" s="110" t="s">
        <v>119</v>
      </c>
      <c r="B14" s="181">
        <v>63</v>
      </c>
      <c r="C14" s="181">
        <v>77</v>
      </c>
      <c r="D14" s="181"/>
    </row>
    <row r="15" spans="1:7" ht="18" customHeight="1">
      <c r="A15" s="110" t="s">
        <v>120</v>
      </c>
      <c r="B15" s="181">
        <v>707</v>
      </c>
      <c r="C15" s="181">
        <v>694</v>
      </c>
      <c r="D15" s="181"/>
    </row>
    <row r="16" spans="1:7" ht="18" customHeight="1">
      <c r="A16" s="110" t="s">
        <v>121</v>
      </c>
      <c r="B16" s="181">
        <v>470</v>
      </c>
      <c r="C16" s="181">
        <v>534</v>
      </c>
      <c r="D16" s="181"/>
    </row>
    <row r="17" spans="1:4" ht="18" customHeight="1">
      <c r="A17" s="110" t="s">
        <v>122</v>
      </c>
      <c r="B17" s="183"/>
      <c r="C17" s="181">
        <v>51</v>
      </c>
      <c r="D17" s="181"/>
    </row>
    <row r="18" spans="1:4" ht="18" customHeight="1">
      <c r="A18" s="110" t="s">
        <v>123</v>
      </c>
      <c r="B18" s="184">
        <v>879</v>
      </c>
      <c r="C18" s="181">
        <v>885</v>
      </c>
      <c r="D18" s="181"/>
    </row>
    <row r="19" spans="1:4" ht="18" customHeight="1">
      <c r="A19" s="110" t="s">
        <v>124</v>
      </c>
      <c r="B19" s="181">
        <v>281</v>
      </c>
      <c r="C19" s="181">
        <v>310</v>
      </c>
      <c r="D19" s="181"/>
    </row>
    <row r="20" spans="1:4" ht="18" customHeight="1">
      <c r="A20" s="110" t="s">
        <v>153</v>
      </c>
      <c r="B20" s="181">
        <v>129</v>
      </c>
      <c r="C20" s="181">
        <v>77</v>
      </c>
      <c r="D20" s="181"/>
    </row>
    <row r="21" spans="1:4" s="81" customFormat="1" ht="18" customHeight="1">
      <c r="A21" s="83" t="s">
        <v>291</v>
      </c>
      <c r="B21" s="181">
        <f>SUM(B22:B28)</f>
        <v>501</v>
      </c>
      <c r="C21" s="181">
        <f>SUM(C22:C28)</f>
        <v>480</v>
      </c>
      <c r="D21" s="182"/>
    </row>
    <row r="22" spans="1:4" ht="18" customHeight="1">
      <c r="A22" s="110" t="s">
        <v>125</v>
      </c>
      <c r="B22" s="181"/>
      <c r="C22" s="181"/>
      <c r="D22" s="181"/>
    </row>
    <row r="23" spans="1:4" ht="18" customHeight="1">
      <c r="A23" s="110" t="s">
        <v>126</v>
      </c>
      <c r="B23" s="181"/>
      <c r="C23" s="181"/>
      <c r="D23" s="181"/>
    </row>
    <row r="24" spans="1:4" ht="18" customHeight="1">
      <c r="A24" s="110" t="s">
        <v>127</v>
      </c>
      <c r="B24" s="181">
        <v>298</v>
      </c>
      <c r="C24" s="181">
        <v>310</v>
      </c>
      <c r="D24" s="181"/>
    </row>
    <row r="25" spans="1:4" ht="18" customHeight="1">
      <c r="A25" s="110" t="s">
        <v>128</v>
      </c>
      <c r="B25" s="196"/>
      <c r="C25" s="197"/>
      <c r="D25" s="181"/>
    </row>
    <row r="26" spans="1:4" ht="18" customHeight="1">
      <c r="A26" s="110" t="s">
        <v>129</v>
      </c>
      <c r="B26" s="181">
        <v>203</v>
      </c>
      <c r="C26" s="181">
        <v>170</v>
      </c>
      <c r="D26" s="181"/>
    </row>
    <row r="27" spans="1:4" ht="18" customHeight="1">
      <c r="A27" s="110" t="s">
        <v>130</v>
      </c>
      <c r="B27" s="181"/>
      <c r="C27" s="181"/>
      <c r="D27" s="181"/>
    </row>
    <row r="28" spans="1:4" ht="18" customHeight="1">
      <c r="A28" s="110" t="s">
        <v>91</v>
      </c>
      <c r="B28" s="181"/>
      <c r="C28" s="181"/>
      <c r="D28" s="181"/>
    </row>
    <row r="29" spans="1:4" s="81" customFormat="1" ht="18" customHeight="1">
      <c r="A29" s="83" t="s">
        <v>294</v>
      </c>
      <c r="B29" s="181"/>
      <c r="C29" s="181"/>
      <c r="D29" s="182"/>
    </row>
    <row r="30" spans="1:4" ht="18" customHeight="1">
      <c r="A30" s="110" t="s">
        <v>125</v>
      </c>
      <c r="B30" s="181"/>
      <c r="C30" s="181"/>
      <c r="D30" s="181"/>
    </row>
    <row r="31" spans="1:4" ht="18" customHeight="1">
      <c r="A31" s="110" t="s">
        <v>126</v>
      </c>
      <c r="B31" s="181"/>
      <c r="C31" s="181"/>
      <c r="D31" s="181"/>
    </row>
    <row r="32" spans="1:4" ht="18" customHeight="1">
      <c r="A32" s="110" t="s">
        <v>127</v>
      </c>
      <c r="B32" s="181"/>
      <c r="C32" s="181"/>
      <c r="D32" s="181"/>
    </row>
    <row r="33" spans="1:4" ht="18" customHeight="1">
      <c r="A33" s="110" t="s">
        <v>129</v>
      </c>
      <c r="B33" s="181"/>
      <c r="C33" s="181"/>
      <c r="D33" s="181"/>
    </row>
    <row r="34" spans="1:4" ht="18" customHeight="1">
      <c r="A34" s="110" t="s">
        <v>130</v>
      </c>
      <c r="B34" s="181"/>
      <c r="C34" s="181"/>
      <c r="D34" s="181"/>
    </row>
    <row r="35" spans="1:4" ht="18" customHeight="1">
      <c r="A35" s="110" t="s">
        <v>91</v>
      </c>
      <c r="B35" s="181"/>
      <c r="C35" s="181"/>
      <c r="D35" s="181"/>
    </row>
    <row r="36" spans="1:4" s="81" customFormat="1" ht="18" customHeight="1">
      <c r="A36" s="83" t="s">
        <v>101</v>
      </c>
      <c r="B36" s="181">
        <f>SUM(B37:B39)</f>
        <v>55638</v>
      </c>
      <c r="C36" s="181">
        <f>SUM(C37:C39)</f>
        <v>74873</v>
      </c>
      <c r="D36" s="182"/>
    </row>
    <row r="37" spans="1:4" ht="18" customHeight="1">
      <c r="A37" s="110" t="s">
        <v>89</v>
      </c>
      <c r="B37" s="181">
        <v>52268</v>
      </c>
      <c r="C37" s="181">
        <v>70956</v>
      </c>
      <c r="D37" s="181"/>
    </row>
    <row r="38" spans="1:4" ht="18" customHeight="1">
      <c r="A38" s="110" t="s">
        <v>90</v>
      </c>
      <c r="B38" s="181">
        <v>3370</v>
      </c>
      <c r="C38" s="181">
        <v>3917</v>
      </c>
      <c r="D38" s="181"/>
    </row>
    <row r="39" spans="1:4" ht="18" customHeight="1">
      <c r="A39" s="110" t="s">
        <v>131</v>
      </c>
      <c r="B39" s="181"/>
      <c r="C39" s="181"/>
      <c r="D39" s="181"/>
    </row>
    <row r="40" spans="1:4" s="81" customFormat="1" ht="18" customHeight="1">
      <c r="A40" s="83" t="s">
        <v>102</v>
      </c>
      <c r="B40" s="181">
        <f>SUM(B41:B42)</f>
        <v>15</v>
      </c>
      <c r="C40" s="181">
        <f>SUM(C41:C42)</f>
        <v>23</v>
      </c>
      <c r="D40" s="182"/>
    </row>
    <row r="41" spans="1:4" ht="18" customHeight="1">
      <c r="A41" s="110" t="s">
        <v>295</v>
      </c>
      <c r="B41" s="181">
        <v>15</v>
      </c>
      <c r="C41" s="181">
        <v>23</v>
      </c>
      <c r="D41" s="181"/>
    </row>
    <row r="42" spans="1:4" ht="18" customHeight="1">
      <c r="A42" s="110" t="s">
        <v>296</v>
      </c>
      <c r="B42" s="181"/>
      <c r="C42" s="181"/>
      <c r="D42" s="181"/>
    </row>
    <row r="43" spans="1:4" s="81" customFormat="1" ht="18" customHeight="1">
      <c r="A43" s="83" t="s">
        <v>156</v>
      </c>
      <c r="B43" s="181"/>
      <c r="C43" s="181"/>
      <c r="D43" s="182"/>
    </row>
    <row r="44" spans="1:4" ht="18" customHeight="1">
      <c r="A44" s="110" t="s">
        <v>132</v>
      </c>
      <c r="B44" s="181"/>
      <c r="C44" s="181"/>
      <c r="D44" s="181"/>
    </row>
    <row r="45" spans="1:4" ht="18" customHeight="1">
      <c r="A45" s="110" t="s">
        <v>133</v>
      </c>
      <c r="B45" s="181"/>
      <c r="C45" s="181"/>
      <c r="D45" s="181"/>
    </row>
    <row r="46" spans="1:4" ht="18" customHeight="1">
      <c r="A46" s="110" t="s">
        <v>134</v>
      </c>
      <c r="B46" s="181"/>
      <c r="C46" s="181"/>
      <c r="D46" s="181"/>
    </row>
    <row r="47" spans="1:4" s="81" customFormat="1" ht="18" customHeight="1">
      <c r="A47" s="83" t="s">
        <v>157</v>
      </c>
      <c r="B47" s="181"/>
      <c r="C47" s="181"/>
      <c r="D47" s="182"/>
    </row>
    <row r="48" spans="1:4" ht="18" customHeight="1">
      <c r="A48" s="110" t="s">
        <v>297</v>
      </c>
      <c r="B48" s="181"/>
      <c r="C48" s="181"/>
      <c r="D48" s="181"/>
    </row>
    <row r="49" spans="1:4" ht="18" customHeight="1">
      <c r="A49" s="110" t="s">
        <v>298</v>
      </c>
      <c r="B49" s="181"/>
      <c r="C49" s="181"/>
      <c r="D49" s="181"/>
    </row>
    <row r="50" spans="1:4" ht="18" customHeight="1">
      <c r="A50" s="110" t="s">
        <v>214</v>
      </c>
      <c r="B50" s="181"/>
      <c r="C50" s="181"/>
      <c r="D50" s="181"/>
    </row>
    <row r="51" spans="1:4" ht="18" customHeight="1">
      <c r="A51" s="110" t="s">
        <v>215</v>
      </c>
      <c r="B51" s="181"/>
      <c r="C51" s="181"/>
      <c r="D51" s="181"/>
    </row>
    <row r="52" spans="1:4" s="81" customFormat="1" ht="18" customHeight="1">
      <c r="A52" s="83" t="s">
        <v>158</v>
      </c>
      <c r="B52" s="181">
        <f>SUM(B53:B57)</f>
        <v>14822</v>
      </c>
      <c r="C52" s="181">
        <f>SUM(C53:C57)</f>
        <v>14455</v>
      </c>
      <c r="D52" s="182"/>
    </row>
    <row r="53" spans="1:4" ht="18" customHeight="1">
      <c r="A53" s="110" t="s">
        <v>135</v>
      </c>
      <c r="B53" s="181">
        <v>6</v>
      </c>
      <c r="C53" s="181"/>
      <c r="D53" s="181"/>
    </row>
    <row r="54" spans="1:4" ht="18" customHeight="1">
      <c r="A54" s="110" t="s">
        <v>136</v>
      </c>
      <c r="B54" s="181">
        <v>1672</v>
      </c>
      <c r="C54" s="181">
        <v>1739</v>
      </c>
      <c r="D54" s="181"/>
    </row>
    <row r="55" spans="1:4" ht="18" customHeight="1">
      <c r="A55" s="110" t="s">
        <v>137</v>
      </c>
      <c r="B55" s="181"/>
      <c r="C55" s="181"/>
      <c r="D55" s="181"/>
    </row>
    <row r="56" spans="1:4" ht="18" customHeight="1">
      <c r="A56" s="110" t="s">
        <v>138</v>
      </c>
      <c r="B56" s="181">
        <v>5697</v>
      </c>
      <c r="C56" s="181">
        <v>2438</v>
      </c>
      <c r="D56" s="181"/>
    </row>
    <row r="57" spans="1:4" ht="18" customHeight="1">
      <c r="A57" s="110" t="s">
        <v>299</v>
      </c>
      <c r="B57" s="181">
        <v>7447</v>
      </c>
      <c r="C57" s="181">
        <v>10278</v>
      </c>
      <c r="D57" s="181"/>
    </row>
    <row r="58" spans="1:4" s="81" customFormat="1" ht="18" customHeight="1">
      <c r="A58" s="83" t="s">
        <v>106</v>
      </c>
      <c r="B58" s="181"/>
      <c r="C58" s="181"/>
      <c r="D58" s="182"/>
    </row>
    <row r="59" spans="1:4" ht="18" customHeight="1">
      <c r="A59" s="110" t="s">
        <v>139</v>
      </c>
      <c r="B59" s="181"/>
      <c r="C59" s="181"/>
      <c r="D59" s="181"/>
    </row>
    <row r="60" spans="1:4" ht="18" customHeight="1">
      <c r="A60" s="110" t="s">
        <v>140</v>
      </c>
      <c r="B60" s="181"/>
      <c r="C60" s="181"/>
      <c r="D60" s="181"/>
    </row>
    <row r="61" spans="1:4" ht="18" customHeight="1">
      <c r="A61" s="110" t="s">
        <v>216</v>
      </c>
      <c r="B61" s="181"/>
      <c r="C61" s="181"/>
      <c r="D61" s="181"/>
    </row>
    <row r="62" spans="1:4" s="81" customFormat="1" ht="18" customHeight="1">
      <c r="A62" s="83" t="s">
        <v>159</v>
      </c>
      <c r="B62" s="181"/>
      <c r="C62" s="181"/>
      <c r="D62" s="182"/>
    </row>
    <row r="63" spans="1:4" ht="18" customHeight="1">
      <c r="A63" s="110" t="s">
        <v>141</v>
      </c>
      <c r="B63" s="181"/>
      <c r="C63" s="181"/>
      <c r="D63" s="181"/>
    </row>
    <row r="64" spans="1:4" ht="18" customHeight="1">
      <c r="A64" s="110" t="s">
        <v>142</v>
      </c>
      <c r="B64" s="181"/>
      <c r="C64" s="181"/>
      <c r="D64" s="181"/>
    </row>
    <row r="65" spans="1:4" ht="18" customHeight="1">
      <c r="A65" s="110" t="s">
        <v>143</v>
      </c>
      <c r="B65" s="181"/>
      <c r="C65" s="181"/>
      <c r="D65" s="181"/>
    </row>
    <row r="66" spans="1:4" ht="18" customHeight="1">
      <c r="A66" s="110" t="s">
        <v>144</v>
      </c>
      <c r="B66" s="181"/>
      <c r="C66" s="181"/>
      <c r="D66" s="181"/>
    </row>
    <row r="67" spans="1:4" s="81" customFormat="1" ht="18" customHeight="1">
      <c r="A67" s="83" t="s">
        <v>108</v>
      </c>
      <c r="B67" s="181"/>
      <c r="C67" s="181"/>
      <c r="D67" s="182"/>
    </row>
    <row r="68" spans="1:4" ht="18" customHeight="1">
      <c r="A68" s="110" t="s">
        <v>145</v>
      </c>
      <c r="B68" s="181"/>
      <c r="C68" s="181"/>
      <c r="D68" s="181"/>
    </row>
    <row r="69" spans="1:4" ht="18" customHeight="1">
      <c r="A69" s="110" t="s">
        <v>146</v>
      </c>
      <c r="B69" s="181"/>
      <c r="C69" s="181"/>
      <c r="D69" s="181"/>
    </row>
    <row r="70" spans="1:4" s="81" customFormat="1" ht="18" customHeight="1">
      <c r="A70" s="83" t="s">
        <v>160</v>
      </c>
      <c r="B70" s="181"/>
      <c r="C70" s="181"/>
      <c r="D70" s="182"/>
    </row>
    <row r="71" spans="1:4" ht="18" customHeight="1">
      <c r="A71" s="110" t="s">
        <v>147</v>
      </c>
      <c r="B71" s="181"/>
      <c r="C71" s="181"/>
      <c r="D71" s="181"/>
    </row>
    <row r="72" spans="1:4" ht="18" customHeight="1">
      <c r="A72" s="110" t="s">
        <v>148</v>
      </c>
      <c r="B72" s="181"/>
      <c r="C72" s="181"/>
      <c r="D72" s="181"/>
    </row>
    <row r="73" spans="1:4" ht="18" customHeight="1">
      <c r="A73" s="110" t="s">
        <v>75</v>
      </c>
      <c r="B73" s="181"/>
      <c r="C73" s="181"/>
      <c r="D73" s="181"/>
    </row>
    <row r="74" spans="1:4" ht="18" customHeight="1">
      <c r="A74" s="110" t="s">
        <v>217</v>
      </c>
      <c r="B74" s="181"/>
      <c r="C74" s="181"/>
      <c r="D74" s="181"/>
    </row>
    <row r="75" spans="1:4" ht="18" customHeight="1">
      <c r="A75" s="110" t="s">
        <v>218</v>
      </c>
      <c r="B75" s="181"/>
      <c r="C75" s="181"/>
      <c r="D75" s="181"/>
    </row>
    <row r="76" spans="1:4" ht="18" customHeight="1">
      <c r="A76" s="110" t="s">
        <v>300</v>
      </c>
      <c r="B76" s="181"/>
      <c r="C76" s="181"/>
      <c r="D76" s="181"/>
    </row>
    <row r="77" spans="1:4" s="81" customFormat="1" ht="18" customHeight="1">
      <c r="A77" s="83" t="s">
        <v>161</v>
      </c>
      <c r="B77" s="181"/>
      <c r="C77" s="181"/>
      <c r="D77" s="182"/>
    </row>
    <row r="78" spans="1:4" ht="18" customHeight="1">
      <c r="A78" s="110" t="s">
        <v>149</v>
      </c>
      <c r="B78" s="181"/>
      <c r="C78" s="181"/>
      <c r="D78" s="181"/>
    </row>
    <row r="79" spans="1:4" ht="18" customHeight="1">
      <c r="A79" s="110" t="s">
        <v>150</v>
      </c>
      <c r="B79" s="181"/>
      <c r="C79" s="181"/>
      <c r="D79" s="181"/>
    </row>
    <row r="80" spans="1:4" s="81" customFormat="1" ht="18" customHeight="1">
      <c r="A80" s="83" t="s">
        <v>162</v>
      </c>
      <c r="B80" s="181"/>
      <c r="C80" s="181"/>
      <c r="D80" s="182"/>
    </row>
    <row r="81" spans="1:4" ht="18" customHeight="1">
      <c r="A81" s="110" t="s">
        <v>151</v>
      </c>
      <c r="B81" s="181"/>
      <c r="C81" s="181"/>
      <c r="D81" s="181"/>
    </row>
    <row r="82" spans="1:4" ht="18" customHeight="1">
      <c r="A82" s="110" t="s">
        <v>152</v>
      </c>
      <c r="B82" s="181"/>
      <c r="C82" s="181"/>
      <c r="D82" s="181"/>
    </row>
    <row r="83" spans="1:4" ht="18" customHeight="1">
      <c r="A83" s="110" t="s">
        <v>219</v>
      </c>
      <c r="B83" s="181"/>
      <c r="C83" s="181"/>
      <c r="D83" s="181"/>
    </row>
    <row r="84" spans="1:4" ht="18" customHeight="1">
      <c r="A84" s="110" t="s">
        <v>220</v>
      </c>
      <c r="B84" s="181"/>
      <c r="C84" s="181"/>
      <c r="D84" s="181"/>
    </row>
    <row r="85" spans="1:4" ht="18" customHeight="1">
      <c r="A85" s="110" t="s">
        <v>92</v>
      </c>
      <c r="B85" s="181"/>
      <c r="C85" s="181"/>
      <c r="D85" s="181"/>
    </row>
    <row r="86" spans="1:4" ht="18" customHeight="1">
      <c r="A86" s="82" t="s">
        <v>293</v>
      </c>
      <c r="B86" s="171">
        <f>SUM(B5,B10,B21,B29,B36,B40,B43,B47,B52,B58,B62,B67,B70,B77,B80)</f>
        <v>192097</v>
      </c>
      <c r="C86" s="171">
        <f>SUM(C5,C10,C21,C29,C36,C40,C43,C47,C52,C58,C62,C67,C70,C77,C80)</f>
        <v>188355</v>
      </c>
      <c r="D86" s="170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workbookViewId="0">
      <selection activeCell="B61" sqref="B61"/>
    </sheetView>
  </sheetViews>
  <sheetFormatPr defaultRowHeight="14.25"/>
  <cols>
    <col min="1" max="1" width="62.75" customWidth="1"/>
    <col min="2" max="2" width="22.875" customWidth="1"/>
  </cols>
  <sheetData>
    <row r="1" spans="1:2" ht="16.5" customHeight="1">
      <c r="A1" s="119" t="s">
        <v>192</v>
      </c>
    </row>
    <row r="2" spans="1:2" ht="29.1" customHeight="1">
      <c r="A2" s="243" t="s">
        <v>476</v>
      </c>
      <c r="B2" s="243"/>
    </row>
    <row r="3" spans="1:2" ht="19.5" customHeight="1">
      <c r="A3" s="71"/>
      <c r="B3" s="37" t="s">
        <v>59</v>
      </c>
    </row>
    <row r="4" spans="1:2" ht="18" customHeight="1">
      <c r="A4" s="117" t="s">
        <v>57</v>
      </c>
      <c r="B4" s="118" t="s">
        <v>185</v>
      </c>
    </row>
    <row r="5" spans="1:2" ht="18" customHeight="1">
      <c r="A5" s="72" t="s">
        <v>81</v>
      </c>
      <c r="B5" s="70"/>
    </row>
    <row r="6" spans="1:2" ht="18" customHeight="1">
      <c r="A6" s="69" t="s">
        <v>221</v>
      </c>
      <c r="B6" s="70"/>
    </row>
    <row r="7" spans="1:2" ht="18" customHeight="1">
      <c r="A7" s="69" t="s">
        <v>222</v>
      </c>
      <c r="B7" s="70"/>
    </row>
    <row r="8" spans="1:2" ht="18" customHeight="1">
      <c r="A8" s="69" t="s">
        <v>223</v>
      </c>
      <c r="B8" s="70"/>
    </row>
    <row r="9" spans="1:2" ht="18" customHeight="1">
      <c r="A9" s="69" t="s">
        <v>224</v>
      </c>
      <c r="B9" s="70"/>
    </row>
    <row r="10" spans="1:2" ht="18" customHeight="1">
      <c r="A10" s="69" t="s">
        <v>225</v>
      </c>
      <c r="B10" s="70"/>
    </row>
    <row r="11" spans="1:2" ht="18" customHeight="1">
      <c r="A11" s="72" t="s">
        <v>82</v>
      </c>
      <c r="B11" s="72">
        <f>SUM(B12:B44)</f>
        <v>809</v>
      </c>
    </row>
    <row r="12" spans="1:2" ht="18" customHeight="1">
      <c r="A12" s="69" t="s">
        <v>187</v>
      </c>
      <c r="B12" s="70"/>
    </row>
    <row r="13" spans="1:2" ht="18" customHeight="1">
      <c r="A13" s="69" t="s">
        <v>188</v>
      </c>
      <c r="B13" s="70">
        <v>378</v>
      </c>
    </row>
    <row r="14" spans="1:2" ht="18" customHeight="1">
      <c r="A14" s="69" t="s">
        <v>226</v>
      </c>
      <c r="B14" s="70"/>
    </row>
    <row r="15" spans="1:2" ht="18" customHeight="1">
      <c r="A15" s="69" t="s">
        <v>227</v>
      </c>
      <c r="B15" s="70"/>
    </row>
    <row r="16" spans="1:2" ht="18" customHeight="1">
      <c r="A16" s="69" t="s">
        <v>228</v>
      </c>
      <c r="B16" s="70"/>
    </row>
    <row r="17" spans="1:2" ht="18" customHeight="1">
      <c r="A17" s="69" t="s">
        <v>229</v>
      </c>
      <c r="B17" s="70"/>
    </row>
    <row r="18" spans="1:2" ht="18" customHeight="1">
      <c r="A18" s="69" t="s">
        <v>230</v>
      </c>
      <c r="B18" s="70"/>
    </row>
    <row r="19" spans="1:2" ht="18" customHeight="1">
      <c r="A19" s="69" t="s">
        <v>231</v>
      </c>
      <c r="B19" s="70"/>
    </row>
    <row r="20" spans="1:2" ht="18" customHeight="1">
      <c r="A20" s="69" t="s">
        <v>232</v>
      </c>
      <c r="B20" s="70">
        <v>431</v>
      </c>
    </row>
    <row r="21" spans="1:2" ht="18" customHeight="1">
      <c r="A21" s="69" t="s">
        <v>233</v>
      </c>
      <c r="B21" s="70"/>
    </row>
    <row r="22" spans="1:2" ht="18" customHeight="1">
      <c r="A22" s="69" t="s">
        <v>234</v>
      </c>
      <c r="B22" s="70"/>
    </row>
    <row r="23" spans="1:2" ht="18" customHeight="1">
      <c r="A23" s="69" t="s">
        <v>235</v>
      </c>
      <c r="B23" s="70"/>
    </row>
    <row r="24" spans="1:2" ht="18" customHeight="1">
      <c r="A24" s="69" t="s">
        <v>236</v>
      </c>
      <c r="B24" s="70"/>
    </row>
    <row r="25" spans="1:2" ht="18" customHeight="1">
      <c r="A25" s="69" t="s">
        <v>237</v>
      </c>
      <c r="B25" s="70"/>
    </row>
    <row r="26" spans="1:2" ht="18" customHeight="1">
      <c r="A26" s="69" t="s">
        <v>238</v>
      </c>
      <c r="B26" s="70"/>
    </row>
    <row r="27" spans="1:2" ht="18" customHeight="1">
      <c r="A27" s="89" t="s">
        <v>239</v>
      </c>
      <c r="B27" s="70"/>
    </row>
    <row r="28" spans="1:2" ht="18" customHeight="1">
      <c r="A28" s="69" t="s">
        <v>240</v>
      </c>
      <c r="B28" s="70"/>
    </row>
    <row r="29" spans="1:2" ht="18" customHeight="1">
      <c r="A29" s="69" t="s">
        <v>241</v>
      </c>
      <c r="B29" s="70"/>
    </row>
    <row r="30" spans="1:2" ht="18" customHeight="1">
      <c r="A30" s="69" t="s">
        <v>242</v>
      </c>
      <c r="B30" s="70"/>
    </row>
    <row r="31" spans="1:2" ht="18" customHeight="1">
      <c r="A31" s="69" t="s">
        <v>243</v>
      </c>
      <c r="B31" s="70"/>
    </row>
    <row r="32" spans="1:2" ht="18" customHeight="1">
      <c r="A32" s="69" t="s">
        <v>244</v>
      </c>
      <c r="B32" s="70"/>
    </row>
    <row r="33" spans="1:2" ht="18" customHeight="1">
      <c r="A33" s="69" t="s">
        <v>245</v>
      </c>
      <c r="B33" s="70"/>
    </row>
    <row r="34" spans="1:2" ht="18" customHeight="1">
      <c r="A34" s="69" t="s">
        <v>246</v>
      </c>
      <c r="B34" s="70"/>
    </row>
    <row r="35" spans="1:2" ht="18" customHeight="1">
      <c r="A35" s="69" t="s">
        <v>247</v>
      </c>
      <c r="B35" s="70"/>
    </row>
    <row r="36" spans="1:2" ht="18" customHeight="1">
      <c r="A36" s="69" t="s">
        <v>248</v>
      </c>
      <c r="B36" s="70"/>
    </row>
    <row r="37" spans="1:2" ht="18" customHeight="1">
      <c r="A37" s="69" t="s">
        <v>249</v>
      </c>
      <c r="B37" s="70"/>
    </row>
    <row r="38" spans="1:2" ht="18" customHeight="1">
      <c r="A38" s="69" t="s">
        <v>250</v>
      </c>
      <c r="B38" s="70"/>
    </row>
    <row r="39" spans="1:2" ht="18" customHeight="1">
      <c r="A39" s="69" t="s">
        <v>251</v>
      </c>
      <c r="B39" s="70"/>
    </row>
    <row r="40" spans="1:2" ht="18" customHeight="1">
      <c r="A40" s="69" t="s">
        <v>252</v>
      </c>
      <c r="B40" s="70"/>
    </row>
    <row r="41" spans="1:2" ht="18" customHeight="1">
      <c r="A41" s="69" t="s">
        <v>253</v>
      </c>
      <c r="B41" s="70"/>
    </row>
    <row r="42" spans="1:2" ht="18" customHeight="1">
      <c r="A42" s="89" t="s">
        <v>254</v>
      </c>
      <c r="B42" s="70"/>
    </row>
    <row r="43" spans="1:2" ht="18" customHeight="1">
      <c r="A43" s="69" t="s">
        <v>255</v>
      </c>
      <c r="B43" s="70"/>
    </row>
    <row r="44" spans="1:2" ht="18" customHeight="1">
      <c r="A44" s="69" t="s">
        <v>302</v>
      </c>
      <c r="B44" s="70"/>
    </row>
    <row r="45" spans="1:2" ht="18" customHeight="1">
      <c r="A45" s="72" t="s">
        <v>83</v>
      </c>
      <c r="B45" s="72">
        <f>B46+B48</f>
        <v>106</v>
      </c>
    </row>
    <row r="46" spans="1:2" ht="18" customHeight="1">
      <c r="A46" s="185" t="s">
        <v>84</v>
      </c>
      <c r="B46" s="186">
        <v>100</v>
      </c>
    </row>
    <row r="47" spans="1:2" ht="18" customHeight="1">
      <c r="A47" s="185" t="s">
        <v>477</v>
      </c>
      <c r="B47" s="186">
        <v>100</v>
      </c>
    </row>
    <row r="48" spans="1:2" ht="18" customHeight="1">
      <c r="A48" s="185" t="s">
        <v>478</v>
      </c>
      <c r="B48" s="186">
        <v>6</v>
      </c>
    </row>
    <row r="49" spans="1:2" ht="18" customHeight="1">
      <c r="A49" s="185" t="s">
        <v>479</v>
      </c>
      <c r="B49" s="186">
        <v>6</v>
      </c>
    </row>
    <row r="50" spans="1:2" ht="18" customHeight="1">
      <c r="A50" s="75" t="s">
        <v>301</v>
      </c>
      <c r="B50" s="60">
        <f>B45+B11</f>
        <v>915</v>
      </c>
    </row>
    <row r="51" spans="1:2" ht="43.5" customHeight="1">
      <c r="A51" s="244"/>
      <c r="B51" s="244"/>
    </row>
  </sheetData>
  <mergeCells count="2">
    <mergeCell ref="A2:B2"/>
    <mergeCell ref="A51:B51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showZeros="0" workbookViewId="0">
      <selection activeCell="E21" sqref="E21"/>
    </sheetView>
  </sheetViews>
  <sheetFormatPr defaultRowHeight="14.25"/>
  <cols>
    <col min="1" max="1" width="19.875" style="79" bestFit="1" customWidth="1"/>
    <col min="2" max="5" width="15.125" style="79" customWidth="1"/>
    <col min="6" max="16384" width="9" style="79"/>
  </cols>
  <sheetData>
    <row r="1" spans="1:16384" ht="17.25" customHeight="1">
      <c r="A1" s="119" t="s">
        <v>197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pans="1:16384" ht="33.75" customHeight="1">
      <c r="A2" s="243" t="s">
        <v>480</v>
      </c>
      <c r="B2" s="243"/>
      <c r="C2" s="243"/>
      <c r="D2" s="243"/>
      <c r="E2" s="243"/>
    </row>
    <row r="3" spans="1:16384" ht="21" customHeight="1">
      <c r="A3" s="91"/>
      <c r="B3" s="91"/>
      <c r="C3" s="91"/>
      <c r="D3" s="91"/>
      <c r="E3" s="93" t="s">
        <v>56</v>
      </c>
    </row>
    <row r="4" spans="1:16384" ht="24" customHeight="1">
      <c r="A4" s="120" t="s">
        <v>303</v>
      </c>
      <c r="B4" s="120" t="s">
        <v>97</v>
      </c>
      <c r="C4" s="120" t="s">
        <v>189</v>
      </c>
      <c r="D4" s="120" t="s">
        <v>190</v>
      </c>
      <c r="E4" s="120" t="s">
        <v>191</v>
      </c>
    </row>
    <row r="5" spans="1:16384" ht="24" customHeight="1">
      <c r="A5" s="187" t="s">
        <v>481</v>
      </c>
      <c r="B5" s="187">
        <f>SUM(C5:E5)</f>
        <v>407</v>
      </c>
      <c r="C5" s="187"/>
      <c r="D5" s="187">
        <v>401</v>
      </c>
      <c r="E5" s="187">
        <v>6</v>
      </c>
    </row>
    <row r="6" spans="1:16384" ht="24" customHeight="1">
      <c r="A6" s="187" t="s">
        <v>482</v>
      </c>
      <c r="B6" s="187">
        <f t="shared" ref="B6:B15" si="0">SUM(C6:E6)</f>
        <v>54</v>
      </c>
      <c r="C6" s="187"/>
      <c r="D6" s="187">
        <v>4</v>
      </c>
      <c r="E6" s="187">
        <v>50</v>
      </c>
    </row>
    <row r="7" spans="1:16384" ht="24" customHeight="1">
      <c r="A7" s="187" t="s">
        <v>483</v>
      </c>
      <c r="B7" s="187">
        <f t="shared" si="0"/>
        <v>142</v>
      </c>
      <c r="C7" s="187"/>
      <c r="D7" s="187">
        <v>92</v>
      </c>
      <c r="E7" s="187">
        <v>50</v>
      </c>
    </row>
    <row r="8" spans="1:16384" ht="24" customHeight="1">
      <c r="A8" s="187" t="s">
        <v>484</v>
      </c>
      <c r="B8" s="187">
        <f t="shared" si="0"/>
        <v>79</v>
      </c>
      <c r="C8" s="187"/>
      <c r="D8" s="187">
        <v>79</v>
      </c>
      <c r="E8" s="187"/>
    </row>
    <row r="9" spans="1:16384" ht="24" customHeight="1">
      <c r="A9" s="187" t="s">
        <v>485</v>
      </c>
      <c r="B9" s="187">
        <f t="shared" si="0"/>
        <v>43</v>
      </c>
      <c r="C9" s="187"/>
      <c r="D9" s="187">
        <v>43</v>
      </c>
      <c r="E9" s="187"/>
    </row>
    <row r="10" spans="1:16384" ht="24" customHeight="1">
      <c r="A10" s="187" t="s">
        <v>486</v>
      </c>
      <c r="B10" s="187">
        <f t="shared" si="0"/>
        <v>41</v>
      </c>
      <c r="C10" s="187"/>
      <c r="D10" s="187">
        <v>41</v>
      </c>
      <c r="E10" s="187"/>
    </row>
    <row r="11" spans="1:16384" ht="24" customHeight="1">
      <c r="A11" s="187" t="s">
        <v>487</v>
      </c>
      <c r="B11" s="187">
        <f t="shared" si="0"/>
        <v>54</v>
      </c>
      <c r="C11" s="187"/>
      <c r="D11" s="187">
        <v>54</v>
      </c>
      <c r="E11" s="187"/>
    </row>
    <row r="12" spans="1:16384" ht="24" customHeight="1">
      <c r="A12" s="187" t="s">
        <v>488</v>
      </c>
      <c r="B12" s="187">
        <f t="shared" si="0"/>
        <v>3</v>
      </c>
      <c r="C12" s="187"/>
      <c r="D12" s="187">
        <v>3</v>
      </c>
      <c r="E12" s="187"/>
    </row>
    <row r="13" spans="1:16384" ht="24" customHeight="1">
      <c r="A13" s="187" t="s">
        <v>489</v>
      </c>
      <c r="B13" s="187">
        <f t="shared" si="0"/>
        <v>2</v>
      </c>
      <c r="C13" s="187"/>
      <c r="D13" s="187">
        <v>2</v>
      </c>
      <c r="E13" s="187"/>
    </row>
    <row r="14" spans="1:16384" ht="24" customHeight="1">
      <c r="A14" s="187" t="s">
        <v>490</v>
      </c>
      <c r="B14" s="187">
        <f t="shared" si="0"/>
        <v>44</v>
      </c>
      <c r="C14" s="187"/>
      <c r="D14" s="187">
        <v>44</v>
      </c>
      <c r="E14" s="187"/>
    </row>
    <row r="15" spans="1:16384" ht="24" customHeight="1">
      <c r="A15" s="187" t="s">
        <v>491</v>
      </c>
      <c r="B15" s="187">
        <f t="shared" si="0"/>
        <v>46</v>
      </c>
      <c r="C15" s="187"/>
      <c r="D15" s="187">
        <v>46</v>
      </c>
      <c r="E15" s="187"/>
    </row>
    <row r="16" spans="1:16384" ht="24" customHeight="1">
      <c r="A16" s="92" t="s">
        <v>290</v>
      </c>
      <c r="B16" s="140">
        <f>SUM(B5:B15)</f>
        <v>915</v>
      </c>
      <c r="C16" s="140">
        <f t="shared" ref="C16:E16" si="1">SUM(C5:C15)</f>
        <v>0</v>
      </c>
      <c r="D16" s="140">
        <f t="shared" si="1"/>
        <v>809</v>
      </c>
      <c r="E16" s="140">
        <f t="shared" si="1"/>
        <v>106</v>
      </c>
    </row>
    <row r="17" spans="1:5" ht="43.5" customHeight="1">
      <c r="A17" s="245"/>
      <c r="B17" s="245"/>
      <c r="C17" s="245"/>
      <c r="D17" s="245"/>
      <c r="E17" s="245"/>
    </row>
  </sheetData>
  <mergeCells count="2">
    <mergeCell ref="A2:E2"/>
    <mergeCell ref="A17:E17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H9" sqref="H9"/>
    </sheetView>
  </sheetViews>
  <sheetFormatPr defaultColWidth="8.625" defaultRowHeight="14.25"/>
  <cols>
    <col min="1" max="1" width="38.375" style="22" customWidth="1"/>
    <col min="2" max="3" width="14.375" style="22" customWidth="1"/>
    <col min="4" max="4" width="16" style="22" customWidth="1"/>
    <col min="5" max="16384" width="8.625" style="22"/>
  </cols>
  <sheetData>
    <row r="1" spans="1:6" ht="22.35" customHeight="1">
      <c r="A1" s="121" t="s">
        <v>196</v>
      </c>
      <c r="B1" s="23"/>
      <c r="C1" s="23"/>
      <c r="D1" s="23"/>
    </row>
    <row r="2" spans="1:6" ht="27" customHeight="1">
      <c r="A2" s="246" t="s">
        <v>492</v>
      </c>
      <c r="B2" s="246"/>
      <c r="C2" s="246"/>
      <c r="D2" s="246"/>
    </row>
    <row r="3" spans="1:6" ht="20.25" customHeight="1">
      <c r="A3" s="247" t="s">
        <v>56</v>
      </c>
      <c r="B3" s="247"/>
      <c r="C3" s="247"/>
      <c r="D3" s="247"/>
    </row>
    <row r="4" spans="1:6" ht="48" customHeight="1">
      <c r="A4" s="122" t="s">
        <v>57</v>
      </c>
      <c r="B4" s="102" t="s">
        <v>95</v>
      </c>
      <c r="C4" s="103" t="s">
        <v>493</v>
      </c>
      <c r="D4" s="103" t="s">
        <v>471</v>
      </c>
    </row>
    <row r="5" spans="1:6" ht="32.450000000000003" customHeight="1">
      <c r="A5" s="51" t="s">
        <v>304</v>
      </c>
      <c r="B5" s="189">
        <v>134</v>
      </c>
      <c r="C5" s="189">
        <v>134</v>
      </c>
      <c r="D5" s="192">
        <f>B5/C5</f>
        <v>1</v>
      </c>
    </row>
    <row r="6" spans="1:6" ht="32.450000000000003" customHeight="1">
      <c r="A6" s="51" t="s">
        <v>305</v>
      </c>
      <c r="B6" s="188">
        <v>805</v>
      </c>
      <c r="C6" s="189">
        <v>806</v>
      </c>
      <c r="D6" s="192">
        <f t="shared" ref="D6:D10" si="0">B6/C6</f>
        <v>0.99880000000000002</v>
      </c>
    </row>
    <row r="7" spans="1:6" ht="32.450000000000003" customHeight="1">
      <c r="A7" s="51" t="s">
        <v>306</v>
      </c>
      <c r="B7" s="189">
        <f>B8+B9</f>
        <v>1455</v>
      </c>
      <c r="C7" s="189">
        <f>C8+C9</f>
        <v>1455</v>
      </c>
      <c r="D7" s="192">
        <f t="shared" si="0"/>
        <v>1</v>
      </c>
    </row>
    <row r="8" spans="1:6" ht="32.450000000000003" customHeight="1">
      <c r="A8" s="52" t="s">
        <v>307</v>
      </c>
      <c r="B8" s="190">
        <v>1063</v>
      </c>
      <c r="C8" s="189">
        <v>1063</v>
      </c>
      <c r="D8" s="192">
        <f t="shared" si="0"/>
        <v>1</v>
      </c>
      <c r="F8" s="45"/>
    </row>
    <row r="9" spans="1:6" ht="32.450000000000003" customHeight="1">
      <c r="A9" s="52" t="s">
        <v>308</v>
      </c>
      <c r="B9" s="189" t="s">
        <v>494</v>
      </c>
      <c r="C9" s="189" t="s">
        <v>494</v>
      </c>
      <c r="D9" s="192">
        <f t="shared" si="0"/>
        <v>1</v>
      </c>
    </row>
    <row r="10" spans="1:6" ht="32.25" customHeight="1">
      <c r="A10" s="123" t="s">
        <v>58</v>
      </c>
      <c r="B10" s="191">
        <f>B5+B6+B7</f>
        <v>2394</v>
      </c>
      <c r="C10" s="191">
        <f>C5+C6+C7</f>
        <v>2395</v>
      </c>
      <c r="D10" s="192">
        <f t="shared" si="0"/>
        <v>0.99960000000000004</v>
      </c>
    </row>
    <row r="12" spans="1:6" ht="15.6" customHeight="1">
      <c r="A12" s="85"/>
    </row>
    <row r="13" spans="1:6">
      <c r="A13" s="76"/>
      <c r="B13" s="76"/>
      <c r="C13" s="76"/>
      <c r="D13" s="76"/>
    </row>
    <row r="14" spans="1:6">
      <c r="A14" s="77"/>
      <c r="B14" s="77"/>
      <c r="C14" s="77"/>
      <c r="D14" s="77"/>
    </row>
    <row r="15" spans="1:6">
      <c r="A15" s="77"/>
      <c r="B15" s="77"/>
      <c r="C15" s="77"/>
      <c r="D15" s="77"/>
    </row>
  </sheetData>
  <mergeCells count="2">
    <mergeCell ref="A2:D2"/>
    <mergeCell ref="A3:D3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G6" sqref="G6"/>
    </sheetView>
  </sheetViews>
  <sheetFormatPr defaultRowHeight="14.25"/>
  <cols>
    <col min="1" max="1" width="41.625" bestFit="1" customWidth="1"/>
    <col min="2" max="3" width="13.5" customWidth="1"/>
    <col min="4" max="4" width="14.625" customWidth="1"/>
  </cols>
  <sheetData>
    <row r="1" spans="1:6" ht="22.15" customHeight="1">
      <c r="A1" s="119" t="s">
        <v>403</v>
      </c>
    </row>
    <row r="2" spans="1:6" ht="27" customHeight="1">
      <c r="A2" s="248" t="s">
        <v>495</v>
      </c>
      <c r="B2" s="248"/>
      <c r="C2" s="248"/>
      <c r="D2" s="248"/>
    </row>
    <row r="3" spans="1:6" ht="20.25" customHeight="1">
      <c r="A3" s="24"/>
      <c r="B3" s="25"/>
      <c r="C3" s="25"/>
      <c r="D3" s="37" t="s">
        <v>59</v>
      </c>
    </row>
    <row r="4" spans="1:6" ht="46.15" customHeight="1">
      <c r="A4" s="118" t="s">
        <v>310</v>
      </c>
      <c r="B4" s="102" t="s">
        <v>28</v>
      </c>
      <c r="C4" s="103" t="s">
        <v>470</v>
      </c>
      <c r="D4" s="103" t="s">
        <v>471</v>
      </c>
    </row>
    <row r="5" spans="1:6" ht="19.5" customHeight="1">
      <c r="A5" s="86" t="s">
        <v>336</v>
      </c>
      <c r="B5" s="193"/>
      <c r="C5" s="194"/>
      <c r="D5" s="103"/>
    </row>
    <row r="6" spans="1:6" ht="18.75" customHeight="1">
      <c r="A6" s="86" t="s">
        <v>337</v>
      </c>
      <c r="B6" s="174">
        <f>SUM(B7:B18)</f>
        <v>750041</v>
      </c>
      <c r="C6" s="174">
        <f>SUM(C7:C18)</f>
        <v>763512</v>
      </c>
      <c r="D6" s="200">
        <f>B6/C6</f>
        <v>0.98240000000000005</v>
      </c>
    </row>
    <row r="7" spans="1:6" ht="17.45" customHeight="1">
      <c r="A7" s="78" t="s">
        <v>311</v>
      </c>
      <c r="B7" s="195"/>
      <c r="C7" s="195"/>
      <c r="D7" s="200"/>
    </row>
    <row r="8" spans="1:6" ht="17.45" customHeight="1">
      <c r="A8" s="78" t="s">
        <v>312</v>
      </c>
      <c r="B8" s="195">
        <v>22635</v>
      </c>
      <c r="C8" s="195">
        <v>37200</v>
      </c>
      <c r="D8" s="200">
        <f t="shared" ref="D8:D26" si="0">B8/C8</f>
        <v>0.60850000000000004</v>
      </c>
      <c r="F8" s="42"/>
    </row>
    <row r="9" spans="1:6" ht="17.45" customHeight="1">
      <c r="A9" s="78" t="s">
        <v>313</v>
      </c>
      <c r="B9" s="195">
        <v>861</v>
      </c>
      <c r="C9" s="195">
        <v>648</v>
      </c>
      <c r="D9" s="200">
        <f t="shared" si="0"/>
        <v>1.3287</v>
      </c>
    </row>
    <row r="10" spans="1:6" ht="17.45" customHeight="1">
      <c r="A10" s="78" t="s">
        <v>314</v>
      </c>
      <c r="B10" s="195">
        <v>691676</v>
      </c>
      <c r="C10" s="195">
        <v>697364</v>
      </c>
      <c r="D10" s="200">
        <f t="shared" si="0"/>
        <v>0.99180000000000001</v>
      </c>
    </row>
    <row r="11" spans="1:6" ht="17.45" customHeight="1">
      <c r="A11" s="78" t="s">
        <v>315</v>
      </c>
      <c r="B11" s="195"/>
      <c r="C11" s="195"/>
      <c r="D11" s="200"/>
    </row>
    <row r="12" spans="1:6" ht="17.45" customHeight="1">
      <c r="A12" s="78" t="s">
        <v>316</v>
      </c>
      <c r="B12" s="195">
        <v>5227</v>
      </c>
      <c r="C12" s="195">
        <v>6850</v>
      </c>
      <c r="D12" s="200">
        <f t="shared" si="0"/>
        <v>0.7631</v>
      </c>
    </row>
    <row r="13" spans="1:6" ht="17.45" customHeight="1">
      <c r="A13" s="78" t="s">
        <v>317</v>
      </c>
      <c r="B13" s="195">
        <v>5455</v>
      </c>
      <c r="C13" s="195">
        <v>6700</v>
      </c>
      <c r="D13" s="200">
        <f t="shared" si="0"/>
        <v>0.81420000000000003</v>
      </c>
    </row>
    <row r="14" spans="1:6" ht="17.45" customHeight="1">
      <c r="A14" s="78" t="s">
        <v>318</v>
      </c>
      <c r="B14" s="195"/>
      <c r="C14" s="195"/>
      <c r="D14" s="200"/>
    </row>
    <row r="15" spans="1:6" ht="17.45" customHeight="1">
      <c r="A15" s="78" t="s">
        <v>319</v>
      </c>
      <c r="B15" s="195"/>
      <c r="C15" s="195"/>
      <c r="D15" s="200"/>
    </row>
    <row r="16" spans="1:6" ht="17.45" customHeight="1">
      <c r="A16" s="78" t="s">
        <v>320</v>
      </c>
      <c r="B16" s="195">
        <v>13005</v>
      </c>
      <c r="C16" s="195">
        <v>14750</v>
      </c>
      <c r="D16" s="200">
        <f t="shared" si="0"/>
        <v>0.88170000000000004</v>
      </c>
    </row>
    <row r="17" spans="1:4" ht="17.45" customHeight="1">
      <c r="A17" s="78" t="s">
        <v>321</v>
      </c>
      <c r="B17" s="195"/>
      <c r="C17" s="195"/>
      <c r="D17" s="200"/>
    </row>
    <row r="18" spans="1:4" ht="17.45" customHeight="1">
      <c r="A18" s="78" t="s">
        <v>322</v>
      </c>
      <c r="B18" s="195">
        <v>11182</v>
      </c>
      <c r="C18" s="195"/>
      <c r="D18" s="200"/>
    </row>
    <row r="19" spans="1:4" ht="17.45" customHeight="1">
      <c r="A19" s="86" t="s">
        <v>338</v>
      </c>
      <c r="B19" s="195">
        <v>229761</v>
      </c>
      <c r="C19" s="195"/>
      <c r="D19" s="200"/>
    </row>
    <row r="20" spans="1:4" ht="17.45" customHeight="1">
      <c r="A20" s="55" t="s">
        <v>309</v>
      </c>
      <c r="B20" s="195">
        <f>B6+B19</f>
        <v>979802</v>
      </c>
      <c r="C20" s="195">
        <f>C6+C19</f>
        <v>763512</v>
      </c>
      <c r="D20" s="200">
        <f t="shared" si="0"/>
        <v>1.2833000000000001</v>
      </c>
    </row>
    <row r="21" spans="1:4" ht="17.45" customHeight="1">
      <c r="A21" s="56" t="s">
        <v>339</v>
      </c>
      <c r="B21" s="195"/>
      <c r="C21" s="195"/>
      <c r="D21" s="200"/>
    </row>
    <row r="22" spans="1:4" ht="17.45" customHeight="1">
      <c r="A22" s="56" t="s">
        <v>340</v>
      </c>
      <c r="B22" s="195">
        <f>SUM(B23:B27)</f>
        <v>214364</v>
      </c>
      <c r="C22" s="195">
        <f>SUM(C23:C27)</f>
        <v>49623</v>
      </c>
      <c r="D22" s="200">
        <f t="shared" si="0"/>
        <v>4.3198999999999996</v>
      </c>
    </row>
    <row r="23" spans="1:4" ht="17.45" customHeight="1">
      <c r="A23" s="57" t="s">
        <v>176</v>
      </c>
      <c r="B23" s="195">
        <v>13934</v>
      </c>
      <c r="C23" s="195">
        <v>13247</v>
      </c>
      <c r="D23" s="200">
        <f t="shared" si="0"/>
        <v>1.0519000000000001</v>
      </c>
    </row>
    <row r="24" spans="1:4" ht="17.45" customHeight="1">
      <c r="A24" s="57" t="s">
        <v>177</v>
      </c>
      <c r="B24" s="195"/>
      <c r="C24" s="195"/>
      <c r="D24" s="200"/>
    </row>
    <row r="25" spans="1:4" ht="17.45" customHeight="1">
      <c r="A25" s="57" t="s">
        <v>178</v>
      </c>
      <c r="B25" s="195"/>
      <c r="C25" s="195"/>
      <c r="D25" s="200"/>
    </row>
    <row r="26" spans="1:4" ht="17.45" customHeight="1">
      <c r="A26" s="54" t="s">
        <v>179</v>
      </c>
      <c r="B26" s="195">
        <v>200430</v>
      </c>
      <c r="C26" s="195">
        <v>36376</v>
      </c>
      <c r="D26" s="200">
        <f t="shared" si="0"/>
        <v>5.51</v>
      </c>
    </row>
    <row r="27" spans="1:4" ht="17.45" customHeight="1">
      <c r="A27" s="54" t="s">
        <v>180</v>
      </c>
      <c r="B27" s="195"/>
      <c r="C27" s="195"/>
      <c r="D27" s="200"/>
    </row>
    <row r="28" spans="1:4" ht="17.45" customHeight="1">
      <c r="A28" s="55" t="s">
        <v>2</v>
      </c>
      <c r="B28" s="195">
        <f>B20+B21+B22</f>
        <v>1194166</v>
      </c>
      <c r="C28" s="195">
        <f>C20+C21+C22</f>
        <v>813135</v>
      </c>
      <c r="D28" s="54"/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4" sqref="G4"/>
    </sheetView>
  </sheetViews>
  <sheetFormatPr defaultRowHeight="14.25"/>
  <cols>
    <col min="1" max="1" width="34.5" customWidth="1"/>
    <col min="2" max="3" width="14" customWidth="1"/>
    <col min="4" max="4" width="14.625" customWidth="1"/>
  </cols>
  <sheetData>
    <row r="1" spans="1:6" ht="18" customHeight="1">
      <c r="A1" s="119" t="s">
        <v>404</v>
      </c>
    </row>
    <row r="2" spans="1:6" ht="30" customHeight="1">
      <c r="A2" s="248" t="s">
        <v>496</v>
      </c>
      <c r="B2" s="248"/>
      <c r="C2" s="248"/>
      <c r="D2" s="248"/>
    </row>
    <row r="3" spans="1:6" ht="21.75" customHeight="1">
      <c r="A3" s="30"/>
      <c r="B3" s="31"/>
      <c r="C3" s="31"/>
      <c r="D3" s="37" t="s">
        <v>59</v>
      </c>
    </row>
    <row r="4" spans="1:6" ht="45.6" customHeight="1">
      <c r="A4" s="124" t="s">
        <v>323</v>
      </c>
      <c r="B4" s="124" t="s">
        <v>73</v>
      </c>
      <c r="C4" s="103" t="s">
        <v>470</v>
      </c>
      <c r="D4" s="103" t="s">
        <v>471</v>
      </c>
    </row>
    <row r="5" spans="1:6" ht="20.100000000000001" customHeight="1">
      <c r="A5" s="54" t="s">
        <v>256</v>
      </c>
      <c r="B5" s="74"/>
      <c r="C5" s="94"/>
      <c r="D5" s="94"/>
    </row>
    <row r="6" spans="1:6" ht="19.899999999999999" customHeight="1">
      <c r="A6" s="54" t="s">
        <v>257</v>
      </c>
      <c r="B6" s="54"/>
      <c r="C6" s="54"/>
      <c r="D6" s="54"/>
    </row>
    <row r="7" spans="1:6" ht="19.899999999999999" customHeight="1">
      <c r="A7" s="54" t="s">
        <v>324</v>
      </c>
      <c r="B7" s="54"/>
      <c r="C7" s="54"/>
      <c r="D7" s="54"/>
    </row>
    <row r="8" spans="1:6" ht="19.899999999999999" customHeight="1">
      <c r="A8" s="54" t="s">
        <v>325</v>
      </c>
      <c r="B8" s="54">
        <v>330741</v>
      </c>
      <c r="C8" s="54">
        <v>412575</v>
      </c>
      <c r="D8" s="201">
        <f>B8/C8</f>
        <v>0.80169999999999997</v>
      </c>
    </row>
    <row r="9" spans="1:6" ht="19.899999999999999" customHeight="1">
      <c r="A9" s="54" t="s">
        <v>326</v>
      </c>
      <c r="B9" s="54"/>
      <c r="C9" s="54"/>
      <c r="D9" s="201"/>
      <c r="F9" s="42"/>
    </row>
    <row r="10" spans="1:6" ht="19.899999999999999" customHeight="1">
      <c r="A10" s="54" t="s">
        <v>327</v>
      </c>
      <c r="B10" s="54">
        <v>820</v>
      </c>
      <c r="C10" s="54">
        <v>729</v>
      </c>
      <c r="D10" s="201">
        <f t="shared" ref="D10:D25" si="0">B10/C10</f>
        <v>1.1248</v>
      </c>
    </row>
    <row r="11" spans="1:6" ht="19.899999999999999" customHeight="1">
      <c r="A11" s="54" t="s">
        <v>328</v>
      </c>
      <c r="B11" s="54"/>
      <c r="C11" s="54"/>
      <c r="D11" s="201"/>
    </row>
    <row r="12" spans="1:6" ht="19.899999999999999" customHeight="1">
      <c r="A12" s="54" t="s">
        <v>329</v>
      </c>
      <c r="B12" s="54"/>
      <c r="C12" s="54"/>
      <c r="D12" s="201"/>
    </row>
    <row r="13" spans="1:6" ht="19.899999999999999" customHeight="1">
      <c r="A13" s="54" t="s">
        <v>330</v>
      </c>
      <c r="B13" s="54">
        <v>45267</v>
      </c>
      <c r="C13" s="54">
        <v>14335</v>
      </c>
      <c r="D13" s="201">
        <f t="shared" si="0"/>
        <v>3.1577999999999999</v>
      </c>
    </row>
    <row r="14" spans="1:6" ht="19.899999999999999" customHeight="1">
      <c r="A14" s="54" t="s">
        <v>331</v>
      </c>
      <c r="B14" s="54">
        <v>173833</v>
      </c>
      <c r="C14" s="54">
        <v>76276</v>
      </c>
      <c r="D14" s="201">
        <f t="shared" si="0"/>
        <v>2.2789999999999999</v>
      </c>
    </row>
    <row r="15" spans="1:6" ht="19.899999999999999" customHeight="1">
      <c r="A15" s="54" t="s">
        <v>332</v>
      </c>
      <c r="B15" s="54">
        <v>882</v>
      </c>
      <c r="C15" s="54">
        <v>555</v>
      </c>
      <c r="D15" s="201">
        <f t="shared" si="0"/>
        <v>1.5891999999999999</v>
      </c>
    </row>
    <row r="16" spans="1:6" ht="19.899999999999999" customHeight="1">
      <c r="A16" s="54" t="s">
        <v>333</v>
      </c>
      <c r="B16" s="54"/>
      <c r="C16" s="54"/>
      <c r="D16" s="201"/>
    </row>
    <row r="17" spans="1:4" ht="19.899999999999999" customHeight="1">
      <c r="A17" s="55" t="s">
        <v>334</v>
      </c>
      <c r="B17" s="54">
        <f>SUM(B5:B16)</f>
        <v>551543</v>
      </c>
      <c r="C17" s="54">
        <f>SUM(C5:C16)</f>
        <v>504470</v>
      </c>
      <c r="D17" s="201">
        <f t="shared" si="0"/>
        <v>1.0932999999999999</v>
      </c>
    </row>
    <row r="18" spans="1:4" ht="19.899999999999999" customHeight="1">
      <c r="A18" s="56" t="s">
        <v>50</v>
      </c>
      <c r="B18" s="54">
        <v>257136</v>
      </c>
      <c r="C18" s="54"/>
      <c r="D18" s="201"/>
    </row>
    <row r="19" spans="1:4" ht="19.899999999999999" customHeight="1">
      <c r="A19" s="56" t="s">
        <v>4</v>
      </c>
      <c r="B19" s="54">
        <f>SUM(B20:B24)</f>
        <v>385487</v>
      </c>
      <c r="C19" s="54">
        <f>SUM(C20:C24)</f>
        <v>308665</v>
      </c>
      <c r="D19" s="201">
        <f t="shared" si="0"/>
        <v>1.2488999999999999</v>
      </c>
    </row>
    <row r="20" spans="1:4" ht="19.899999999999999" customHeight="1">
      <c r="A20" s="62" t="s">
        <v>79</v>
      </c>
      <c r="B20" s="54"/>
      <c r="C20" s="54"/>
      <c r="D20" s="201"/>
    </row>
    <row r="21" spans="1:4" ht="19.899999999999999" customHeight="1">
      <c r="A21" s="62" t="s">
        <v>80</v>
      </c>
      <c r="B21" s="54">
        <v>1300</v>
      </c>
      <c r="C21" s="54">
        <v>1200</v>
      </c>
      <c r="D21" s="201">
        <f t="shared" si="0"/>
        <v>1.0832999999999999</v>
      </c>
    </row>
    <row r="22" spans="1:4" ht="19.899999999999999" customHeight="1">
      <c r="A22" s="62" t="s">
        <v>76</v>
      </c>
      <c r="B22" s="54">
        <v>384187</v>
      </c>
      <c r="C22" s="54">
        <v>307465</v>
      </c>
      <c r="D22" s="201">
        <f t="shared" si="0"/>
        <v>1.2495000000000001</v>
      </c>
    </row>
    <row r="23" spans="1:4" ht="19.899999999999999" customHeight="1">
      <c r="A23" s="62" t="s">
        <v>77</v>
      </c>
      <c r="B23" s="54"/>
      <c r="C23" s="54"/>
      <c r="D23" s="201"/>
    </row>
    <row r="24" spans="1:4" ht="19.899999999999999" customHeight="1">
      <c r="A24" s="62" t="s">
        <v>74</v>
      </c>
      <c r="B24" s="54"/>
      <c r="C24" s="54"/>
      <c r="D24" s="201"/>
    </row>
    <row r="25" spans="1:4" ht="19.899999999999999" customHeight="1">
      <c r="A25" s="55" t="s">
        <v>3</v>
      </c>
      <c r="B25" s="54">
        <f>B17+B18+B19</f>
        <v>1194166</v>
      </c>
      <c r="C25" s="54">
        <f>C17+C18+C19</f>
        <v>813135</v>
      </c>
      <c r="D25" s="201">
        <f t="shared" si="0"/>
        <v>1.4685999999999999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L33" sqref="L33"/>
    </sheetView>
  </sheetViews>
  <sheetFormatPr defaultRowHeight="14.25"/>
  <cols>
    <col min="1" max="1" width="41.625" bestFit="1" customWidth="1"/>
    <col min="2" max="2" width="14" customWidth="1"/>
    <col min="3" max="3" width="13.125" customWidth="1"/>
    <col min="4" max="4" width="14.75" customWidth="1"/>
  </cols>
  <sheetData>
    <row r="1" spans="1:6" ht="22.15" customHeight="1">
      <c r="A1" s="119" t="s">
        <v>405</v>
      </c>
    </row>
    <row r="2" spans="1:6" ht="27" customHeight="1">
      <c r="A2" s="248" t="s">
        <v>497</v>
      </c>
      <c r="B2" s="248"/>
      <c r="C2" s="248"/>
      <c r="D2" s="248"/>
    </row>
    <row r="3" spans="1:6" ht="21.75" customHeight="1">
      <c r="A3" s="35"/>
      <c r="B3" s="36"/>
      <c r="C3" s="36"/>
      <c r="D3" s="37" t="s">
        <v>59</v>
      </c>
    </row>
    <row r="4" spans="1:6" ht="46.15" customHeight="1">
      <c r="A4" s="118" t="s">
        <v>335</v>
      </c>
      <c r="B4" s="102" t="s">
        <v>28</v>
      </c>
      <c r="C4" s="103" t="s">
        <v>470</v>
      </c>
      <c r="D4" s="103" t="s">
        <v>471</v>
      </c>
    </row>
    <row r="5" spans="1:6" ht="18.75" customHeight="1">
      <c r="A5" s="86" t="s">
        <v>336</v>
      </c>
      <c r="B5" s="193"/>
      <c r="C5" s="194"/>
      <c r="D5" s="103"/>
    </row>
    <row r="6" spans="1:6" ht="18.75" customHeight="1">
      <c r="A6" s="86" t="s">
        <v>337</v>
      </c>
      <c r="B6" s="174">
        <f>SUM(B7:B18)</f>
        <v>312122</v>
      </c>
      <c r="C6" s="174">
        <f>SUM(C7:C18)</f>
        <v>302100</v>
      </c>
      <c r="D6" s="200">
        <f>B6/C6</f>
        <v>1.0331999999999999</v>
      </c>
    </row>
    <row r="7" spans="1:6" ht="17.45" customHeight="1">
      <c r="A7" s="78" t="s">
        <v>311</v>
      </c>
      <c r="B7" s="195"/>
      <c r="C7" s="195"/>
      <c r="D7" s="200"/>
    </row>
    <row r="8" spans="1:6" ht="17.45" customHeight="1">
      <c r="A8" s="78" t="s">
        <v>312</v>
      </c>
      <c r="B8" s="195">
        <v>14800</v>
      </c>
      <c r="C8" s="195">
        <v>14800</v>
      </c>
      <c r="D8" s="200">
        <f t="shared" ref="D8:D28" si="0">B8/C8</f>
        <v>1</v>
      </c>
      <c r="F8" s="42"/>
    </row>
    <row r="9" spans="1:6" ht="17.45" customHeight="1">
      <c r="A9" s="78" t="s">
        <v>313</v>
      </c>
      <c r="B9" s="195">
        <v>300</v>
      </c>
      <c r="C9" s="195">
        <v>300</v>
      </c>
      <c r="D9" s="200">
        <f t="shared" si="0"/>
        <v>1</v>
      </c>
    </row>
    <row r="10" spans="1:6" ht="17.45" customHeight="1">
      <c r="A10" s="78" t="s">
        <v>314</v>
      </c>
      <c r="B10" s="195">
        <v>278900</v>
      </c>
      <c r="C10" s="195">
        <v>278900</v>
      </c>
      <c r="D10" s="200">
        <f t="shared" si="0"/>
        <v>1</v>
      </c>
    </row>
    <row r="11" spans="1:6" ht="17.45" customHeight="1">
      <c r="A11" s="78" t="s">
        <v>315</v>
      </c>
      <c r="B11" s="195"/>
      <c r="C11" s="195"/>
      <c r="D11" s="200"/>
    </row>
    <row r="12" spans="1:6" ht="17.45" customHeight="1">
      <c r="A12" s="78" t="s">
        <v>316</v>
      </c>
      <c r="B12" s="195">
        <v>1900</v>
      </c>
      <c r="C12" s="195">
        <v>2100</v>
      </c>
      <c r="D12" s="200">
        <f t="shared" si="0"/>
        <v>0.90480000000000005</v>
      </c>
    </row>
    <row r="13" spans="1:6" ht="17.45" customHeight="1">
      <c r="A13" s="78" t="s">
        <v>317</v>
      </c>
      <c r="B13" s="195">
        <v>1410</v>
      </c>
      <c r="C13" s="195">
        <v>2000</v>
      </c>
      <c r="D13" s="200">
        <f t="shared" si="0"/>
        <v>0.70499999999999996</v>
      </c>
    </row>
    <row r="14" spans="1:6" ht="17.45" customHeight="1">
      <c r="A14" s="78" t="s">
        <v>318</v>
      </c>
      <c r="B14" s="195"/>
      <c r="C14" s="195"/>
      <c r="D14" s="200"/>
    </row>
    <row r="15" spans="1:6" ht="17.45" customHeight="1">
      <c r="A15" s="78" t="s">
        <v>319</v>
      </c>
      <c r="B15" s="195"/>
      <c r="C15" s="195"/>
      <c r="D15" s="200"/>
    </row>
    <row r="16" spans="1:6" ht="17.45" customHeight="1">
      <c r="A16" s="78" t="s">
        <v>320</v>
      </c>
      <c r="B16" s="195">
        <v>4000</v>
      </c>
      <c r="C16" s="195">
        <v>4000</v>
      </c>
      <c r="D16" s="200">
        <f t="shared" si="0"/>
        <v>1</v>
      </c>
    </row>
    <row r="17" spans="1:4" ht="17.45" customHeight="1">
      <c r="A17" s="78" t="s">
        <v>321</v>
      </c>
      <c r="B17" s="195"/>
      <c r="C17" s="195"/>
      <c r="D17" s="200"/>
    </row>
    <row r="18" spans="1:4" ht="17.45" customHeight="1">
      <c r="A18" s="78" t="s">
        <v>322</v>
      </c>
      <c r="B18" s="195">
        <v>10812</v>
      </c>
      <c r="C18" s="195"/>
      <c r="D18" s="200"/>
    </row>
    <row r="19" spans="1:4" ht="17.45" customHeight="1">
      <c r="A19" s="86" t="s">
        <v>338</v>
      </c>
      <c r="B19" s="195">
        <v>108521</v>
      </c>
      <c r="C19" s="195"/>
      <c r="D19" s="200"/>
    </row>
    <row r="20" spans="1:4" ht="17.45" customHeight="1">
      <c r="A20" s="55" t="s">
        <v>309</v>
      </c>
      <c r="B20" s="195">
        <f>B6+B19</f>
        <v>420643</v>
      </c>
      <c r="C20" s="195">
        <f>C6+C19</f>
        <v>302100</v>
      </c>
      <c r="D20" s="200">
        <f t="shared" si="0"/>
        <v>1.3924000000000001</v>
      </c>
    </row>
    <row r="21" spans="1:4" ht="17.45" customHeight="1">
      <c r="A21" s="56" t="s">
        <v>339</v>
      </c>
      <c r="B21" s="195"/>
      <c r="C21" s="195"/>
      <c r="D21" s="200"/>
    </row>
    <row r="22" spans="1:4" ht="17.45" customHeight="1">
      <c r="A22" s="56" t="s">
        <v>340</v>
      </c>
      <c r="B22" s="195">
        <f>SUM(B23:B27)</f>
        <v>37627</v>
      </c>
      <c r="C22" s="195">
        <f>SUM(C23:C27)</f>
        <v>3300</v>
      </c>
      <c r="D22" s="200">
        <f t="shared" si="0"/>
        <v>11.402100000000001</v>
      </c>
    </row>
    <row r="23" spans="1:4" ht="17.45" customHeight="1">
      <c r="A23" s="57" t="s">
        <v>176</v>
      </c>
      <c r="B23" s="195">
        <v>1463</v>
      </c>
      <c r="C23" s="195">
        <v>2146</v>
      </c>
      <c r="D23" s="200">
        <f t="shared" si="0"/>
        <v>0.68169999999999997</v>
      </c>
    </row>
    <row r="24" spans="1:4" ht="17.45" customHeight="1">
      <c r="A24" s="57" t="s">
        <v>177</v>
      </c>
      <c r="B24" s="195"/>
      <c r="C24" s="195"/>
      <c r="D24" s="200"/>
    </row>
    <row r="25" spans="1:4" ht="17.45" customHeight="1">
      <c r="A25" s="57" t="s">
        <v>178</v>
      </c>
      <c r="B25" s="195"/>
      <c r="C25" s="195"/>
      <c r="D25" s="200"/>
    </row>
    <row r="26" spans="1:4" ht="17.45" customHeight="1">
      <c r="A26" s="54" t="s">
        <v>179</v>
      </c>
      <c r="B26" s="195">
        <v>36164</v>
      </c>
      <c r="C26" s="195">
        <v>1154</v>
      </c>
      <c r="D26" s="200">
        <f t="shared" si="0"/>
        <v>31.338000000000001</v>
      </c>
    </row>
    <row r="27" spans="1:4" ht="17.45" customHeight="1">
      <c r="A27" s="54" t="s">
        <v>180</v>
      </c>
      <c r="B27" s="195"/>
      <c r="C27" s="195"/>
      <c r="D27" s="200"/>
    </row>
    <row r="28" spans="1:4" ht="17.45" customHeight="1">
      <c r="A28" s="55" t="s">
        <v>2</v>
      </c>
      <c r="B28" s="195">
        <f>B20+B21+B22</f>
        <v>458270</v>
      </c>
      <c r="C28" s="195">
        <f>C20+C21+C22</f>
        <v>305400</v>
      </c>
      <c r="D28" s="200">
        <f t="shared" si="0"/>
        <v>1.5005999999999999</v>
      </c>
    </row>
  </sheetData>
  <mergeCells count="1">
    <mergeCell ref="A2:D2"/>
  </mergeCells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workbookViewId="0">
      <selection activeCell="A8" sqref="A8"/>
    </sheetView>
  </sheetViews>
  <sheetFormatPr defaultRowHeight="14.25"/>
  <cols>
    <col min="1" max="1" width="48.125" customWidth="1"/>
    <col min="2" max="2" width="13.625" customWidth="1"/>
    <col min="3" max="3" width="13.75" customWidth="1"/>
    <col min="4" max="4" width="15.125" customWidth="1"/>
  </cols>
  <sheetData>
    <row r="1" spans="1:4" ht="19.149999999999999" customHeight="1">
      <c r="A1" s="119" t="s">
        <v>406</v>
      </c>
    </row>
    <row r="2" spans="1:4" ht="23.45" customHeight="1">
      <c r="A2" s="248" t="s">
        <v>498</v>
      </c>
      <c r="B2" s="248"/>
      <c r="C2" s="248"/>
      <c r="D2" s="248"/>
    </row>
    <row r="3" spans="1:4" ht="17.45" customHeight="1">
      <c r="A3" s="30"/>
      <c r="B3" s="36"/>
      <c r="C3" s="36"/>
      <c r="D3" s="67" t="s">
        <v>59</v>
      </c>
    </row>
    <row r="4" spans="1:4" ht="41.25" customHeight="1">
      <c r="A4" s="125" t="s">
        <v>547</v>
      </c>
      <c r="B4" s="125" t="s">
        <v>73</v>
      </c>
      <c r="C4" s="103" t="s">
        <v>470</v>
      </c>
      <c r="D4" s="103" t="s">
        <v>471</v>
      </c>
    </row>
    <row r="5" spans="1:4" ht="21" customHeight="1">
      <c r="A5" s="149" t="s">
        <v>514</v>
      </c>
      <c r="B5" s="149">
        <f>SUM(B6:B15)</f>
        <v>167124</v>
      </c>
      <c r="C5" s="149">
        <f>SUM(C6:C15)</f>
        <v>167715</v>
      </c>
      <c r="D5" s="204">
        <f>B5/C5</f>
        <v>0.99650000000000005</v>
      </c>
    </row>
    <row r="6" spans="1:4" ht="18" customHeight="1">
      <c r="A6" s="199" t="s">
        <v>502</v>
      </c>
      <c r="B6" s="54">
        <v>210</v>
      </c>
      <c r="C6" s="54">
        <v>210</v>
      </c>
      <c r="D6" s="204">
        <f t="shared" ref="D6:D31" si="0">B6/C6</f>
        <v>1</v>
      </c>
    </row>
    <row r="7" spans="1:4" ht="18" customHeight="1">
      <c r="A7" s="199" t="s">
        <v>503</v>
      </c>
      <c r="B7" s="54">
        <v>108253</v>
      </c>
      <c r="C7" s="54">
        <v>91964</v>
      </c>
      <c r="D7" s="204">
        <f t="shared" si="0"/>
        <v>1.1771</v>
      </c>
    </row>
    <row r="8" spans="1:4" ht="18" customHeight="1">
      <c r="A8" s="199" t="s">
        <v>504</v>
      </c>
      <c r="B8" s="54">
        <v>750</v>
      </c>
      <c r="C8" s="54">
        <v>1750</v>
      </c>
      <c r="D8" s="204">
        <f t="shared" si="0"/>
        <v>0.42859999999999998</v>
      </c>
    </row>
    <row r="9" spans="1:4" ht="18" customHeight="1">
      <c r="A9" s="199" t="s">
        <v>505</v>
      </c>
      <c r="B9" s="54">
        <v>19425</v>
      </c>
      <c r="C9" s="54">
        <v>17871</v>
      </c>
      <c r="D9" s="204">
        <f t="shared" si="0"/>
        <v>1.087</v>
      </c>
    </row>
    <row r="10" spans="1:4" ht="18" customHeight="1">
      <c r="A10" s="199" t="s">
        <v>506</v>
      </c>
      <c r="B10" s="54">
        <v>950</v>
      </c>
      <c r="C10" s="54">
        <v>950</v>
      </c>
      <c r="D10" s="204">
        <f t="shared" si="0"/>
        <v>1</v>
      </c>
    </row>
    <row r="11" spans="1:4" ht="18" customHeight="1">
      <c r="A11" s="199" t="s">
        <v>515</v>
      </c>
      <c r="B11" s="54">
        <v>864</v>
      </c>
      <c r="C11" s="54">
        <v>650</v>
      </c>
      <c r="D11" s="204">
        <f t="shared" si="0"/>
        <v>1.3291999999999999</v>
      </c>
    </row>
    <row r="12" spans="1:4" ht="18" customHeight="1">
      <c r="A12" s="199" t="s">
        <v>516</v>
      </c>
      <c r="B12" s="149"/>
      <c r="C12" s="149">
        <v>1275</v>
      </c>
      <c r="D12" s="204"/>
    </row>
    <row r="13" spans="1:4" ht="18" customHeight="1">
      <c r="A13" s="199" t="s">
        <v>507</v>
      </c>
      <c r="B13" s="54">
        <v>31262</v>
      </c>
      <c r="C13" s="54">
        <v>47045</v>
      </c>
      <c r="D13" s="204">
        <f t="shared" si="0"/>
        <v>0.66449999999999998</v>
      </c>
    </row>
    <row r="14" spans="1:4" ht="18" customHeight="1">
      <c r="A14" s="199" t="s">
        <v>508</v>
      </c>
      <c r="B14" s="149">
        <v>1410</v>
      </c>
      <c r="C14" s="149">
        <v>2000</v>
      </c>
      <c r="D14" s="204">
        <f t="shared" si="0"/>
        <v>0.70499999999999996</v>
      </c>
    </row>
    <row r="15" spans="1:4" ht="18" customHeight="1">
      <c r="A15" s="199" t="s">
        <v>509</v>
      </c>
      <c r="B15" s="149">
        <v>4000</v>
      </c>
      <c r="C15" s="149">
        <v>4000</v>
      </c>
      <c r="D15" s="204">
        <f t="shared" si="0"/>
        <v>1</v>
      </c>
    </row>
    <row r="16" spans="1:4" ht="18" customHeight="1">
      <c r="A16" s="149" t="s">
        <v>499</v>
      </c>
      <c r="B16" s="149">
        <f>B17</f>
        <v>820</v>
      </c>
      <c r="C16" s="149">
        <f>C17</f>
        <v>729</v>
      </c>
      <c r="D16" s="204">
        <f t="shared" si="0"/>
        <v>1.1248</v>
      </c>
    </row>
    <row r="17" spans="1:4" ht="18" customHeight="1">
      <c r="A17" s="199" t="s">
        <v>510</v>
      </c>
      <c r="B17" s="149">
        <v>820</v>
      </c>
      <c r="C17" s="149">
        <v>729</v>
      </c>
      <c r="D17" s="204">
        <f t="shared" si="0"/>
        <v>1.1248</v>
      </c>
    </row>
    <row r="18" spans="1:4" ht="18" customHeight="1">
      <c r="A18" s="149" t="s">
        <v>500</v>
      </c>
      <c r="B18" s="149">
        <f>SUM(B19:B20)</f>
        <v>1503</v>
      </c>
      <c r="C18" s="149">
        <f>SUM(C19:C20)</f>
        <v>3017</v>
      </c>
      <c r="D18" s="204">
        <f t="shared" si="0"/>
        <v>0.49819999999999998</v>
      </c>
    </row>
    <row r="19" spans="1:4" ht="18" customHeight="1">
      <c r="A19" s="149" t="s">
        <v>511</v>
      </c>
      <c r="B19" s="149">
        <v>360</v>
      </c>
      <c r="C19" s="149">
        <v>1807</v>
      </c>
      <c r="D19" s="204">
        <f t="shared" si="0"/>
        <v>0.19919999999999999</v>
      </c>
    </row>
    <row r="20" spans="1:4" ht="18" customHeight="1">
      <c r="A20" s="149" t="s">
        <v>512</v>
      </c>
      <c r="B20" s="149">
        <v>1143</v>
      </c>
      <c r="C20" s="149">
        <v>1210</v>
      </c>
      <c r="D20" s="204">
        <f t="shared" si="0"/>
        <v>0.9446</v>
      </c>
    </row>
    <row r="21" spans="1:4" ht="18" customHeight="1">
      <c r="A21" s="149" t="s">
        <v>501</v>
      </c>
      <c r="B21" s="149">
        <f>B22</f>
        <v>36511</v>
      </c>
      <c r="C21" s="149">
        <f>C22</f>
        <v>1154</v>
      </c>
      <c r="D21" s="204">
        <f t="shared" si="0"/>
        <v>31.6386</v>
      </c>
    </row>
    <row r="22" spans="1:4" ht="18" customHeight="1">
      <c r="A22" s="149" t="s">
        <v>513</v>
      </c>
      <c r="B22" s="149">
        <v>36511</v>
      </c>
      <c r="C22" s="149">
        <v>1154</v>
      </c>
      <c r="D22" s="204">
        <f t="shared" si="0"/>
        <v>31.6386</v>
      </c>
    </row>
    <row r="23" spans="1:4" ht="18" customHeight="1">
      <c r="A23" s="55" t="s">
        <v>341</v>
      </c>
      <c r="B23" s="54">
        <f>SUM(B5,B16,B18,B21)</f>
        <v>205958</v>
      </c>
      <c r="C23" s="54">
        <f>SUM(C5,C16,C18,C21)</f>
        <v>172615</v>
      </c>
      <c r="D23" s="204">
        <f t="shared" si="0"/>
        <v>1.1932</v>
      </c>
    </row>
    <row r="24" spans="1:4" ht="18" customHeight="1">
      <c r="A24" s="56" t="s">
        <v>50</v>
      </c>
      <c r="B24" s="54">
        <v>118986</v>
      </c>
      <c r="C24" s="54"/>
      <c r="D24" s="204"/>
    </row>
    <row r="25" spans="1:4" ht="18" customHeight="1">
      <c r="A25" s="56" t="s">
        <v>4</v>
      </c>
      <c r="B25" s="54">
        <f>SUM(B26:B30)</f>
        <v>133326</v>
      </c>
      <c r="C25" s="54">
        <f>SUM(C26:C30)</f>
        <v>132785</v>
      </c>
      <c r="D25" s="204">
        <f t="shared" si="0"/>
        <v>1.0041</v>
      </c>
    </row>
    <row r="26" spans="1:4" ht="18" customHeight="1">
      <c r="A26" s="62" t="s">
        <v>79</v>
      </c>
      <c r="B26" s="54"/>
      <c r="C26" s="54"/>
      <c r="D26" s="204"/>
    </row>
    <row r="27" spans="1:4" ht="18" customHeight="1">
      <c r="A27" s="62" t="s">
        <v>80</v>
      </c>
      <c r="B27" s="54">
        <v>286</v>
      </c>
      <c r="C27" s="54">
        <v>285</v>
      </c>
      <c r="D27" s="204">
        <f t="shared" si="0"/>
        <v>1.0035000000000001</v>
      </c>
    </row>
    <row r="28" spans="1:4" ht="18" customHeight="1">
      <c r="A28" s="62" t="s">
        <v>76</v>
      </c>
      <c r="B28" s="54">
        <v>133040</v>
      </c>
      <c r="C28" s="54">
        <v>132500</v>
      </c>
      <c r="D28" s="204">
        <f t="shared" si="0"/>
        <v>1.0041</v>
      </c>
    </row>
    <row r="29" spans="1:4" ht="18" customHeight="1">
      <c r="A29" s="62" t="s">
        <v>77</v>
      </c>
      <c r="B29" s="54"/>
      <c r="C29" s="54"/>
      <c r="D29" s="204"/>
    </row>
    <row r="30" spans="1:4" ht="18" customHeight="1">
      <c r="A30" s="62" t="s">
        <v>74</v>
      </c>
      <c r="B30" s="64"/>
      <c r="C30" s="64"/>
      <c r="D30" s="204"/>
    </row>
    <row r="31" spans="1:4" ht="18" customHeight="1">
      <c r="A31" s="55" t="s">
        <v>3</v>
      </c>
      <c r="B31" s="64">
        <f>B23+B24+B25</f>
        <v>458270</v>
      </c>
      <c r="C31" s="64">
        <f>C23+C24+C25</f>
        <v>305400</v>
      </c>
      <c r="D31" s="204">
        <f t="shared" si="0"/>
        <v>1.5005999999999999</v>
      </c>
    </row>
    <row r="32" spans="1:4" ht="9.75" customHeight="1"/>
    <row r="33" spans="1:4">
      <c r="A33" s="249"/>
      <c r="B33" s="249"/>
      <c r="C33" s="249"/>
      <c r="D33" s="249"/>
    </row>
  </sheetData>
  <mergeCells count="2">
    <mergeCell ref="A2:D2"/>
    <mergeCell ref="A33:D33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Q16" sqref="Q16"/>
    </sheetView>
  </sheetViews>
  <sheetFormatPr defaultRowHeight="14.25"/>
  <cols>
    <col min="1" max="1" width="15.625" customWidth="1"/>
    <col min="2" max="3" width="8.625" customWidth="1"/>
    <col min="4" max="12" width="8" customWidth="1"/>
  </cols>
  <sheetData>
    <row r="1" spans="1:12" ht="18.600000000000001" customHeight="1">
      <c r="A1" s="119" t="s">
        <v>407</v>
      </c>
      <c r="B1" s="119"/>
    </row>
    <row r="2" spans="1:12" ht="24">
      <c r="A2" s="248" t="s">
        <v>517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9.5" customHeight="1">
      <c r="A3" s="32"/>
      <c r="B3" s="32"/>
      <c r="C3" s="32"/>
      <c r="D3" s="32"/>
      <c r="E3" s="32"/>
      <c r="F3" s="32"/>
      <c r="G3" s="32"/>
      <c r="H3" s="32"/>
      <c r="I3" s="32"/>
      <c r="K3" s="84"/>
      <c r="L3" s="37" t="s">
        <v>353</v>
      </c>
    </row>
    <row r="4" spans="1:12" ht="56.25" customHeight="1">
      <c r="A4" s="125" t="s">
        <v>401</v>
      </c>
      <c r="B4" s="118" t="s">
        <v>97</v>
      </c>
      <c r="C4" s="127" t="s">
        <v>343</v>
      </c>
      <c r="D4" s="127" t="s">
        <v>344</v>
      </c>
      <c r="E4" s="127" t="s">
        <v>345</v>
      </c>
      <c r="F4" s="127" t="s">
        <v>346</v>
      </c>
      <c r="G4" s="127" t="s">
        <v>347</v>
      </c>
      <c r="H4" s="127" t="s">
        <v>348</v>
      </c>
      <c r="I4" s="127" t="s">
        <v>349</v>
      </c>
      <c r="J4" s="127" t="s">
        <v>350</v>
      </c>
      <c r="K4" s="127" t="s">
        <v>351</v>
      </c>
      <c r="L4" s="127" t="s">
        <v>352</v>
      </c>
    </row>
    <row r="5" spans="1:12" ht="24" customHeight="1">
      <c r="A5" s="202" t="s">
        <v>518</v>
      </c>
      <c r="B5" s="118"/>
      <c r="C5" s="55"/>
      <c r="D5" s="55"/>
      <c r="E5" s="54"/>
      <c r="F5" s="54"/>
      <c r="G5" s="54"/>
      <c r="H5" s="54"/>
      <c r="I5" s="54"/>
      <c r="J5" s="54"/>
      <c r="K5" s="54"/>
      <c r="L5" s="54"/>
    </row>
    <row r="6" spans="1:12" ht="24" customHeight="1">
      <c r="A6" s="202" t="s">
        <v>519</v>
      </c>
      <c r="B6" s="118"/>
      <c r="C6" s="55"/>
      <c r="D6" s="55"/>
      <c r="E6" s="54"/>
      <c r="F6" s="54"/>
      <c r="G6" s="54"/>
      <c r="H6" s="54"/>
      <c r="I6" s="54"/>
      <c r="J6" s="54"/>
      <c r="K6" s="54"/>
      <c r="L6" s="54"/>
    </row>
    <row r="7" spans="1:12" ht="24" customHeight="1">
      <c r="A7" s="202" t="s">
        <v>520</v>
      </c>
      <c r="B7" s="118"/>
      <c r="C7" s="55"/>
      <c r="D7" s="55"/>
      <c r="E7" s="54"/>
      <c r="F7" s="54"/>
      <c r="G7" s="54"/>
      <c r="H7" s="54"/>
      <c r="I7" s="54"/>
      <c r="J7" s="54"/>
      <c r="K7" s="54"/>
      <c r="L7" s="54"/>
    </row>
    <row r="8" spans="1:12" ht="24" customHeight="1">
      <c r="A8" s="202" t="s">
        <v>521</v>
      </c>
      <c r="B8" s="118"/>
      <c r="C8" s="55"/>
      <c r="D8" s="55"/>
      <c r="E8" s="54"/>
      <c r="F8" s="54"/>
      <c r="G8" s="54"/>
      <c r="H8" s="54"/>
      <c r="I8" s="54"/>
      <c r="J8" s="54"/>
      <c r="K8" s="54"/>
      <c r="L8" s="54"/>
    </row>
    <row r="9" spans="1:12" ht="24" customHeight="1">
      <c r="A9" s="202" t="s">
        <v>522</v>
      </c>
      <c r="B9" s="118"/>
      <c r="C9" s="55"/>
      <c r="D9" s="55"/>
      <c r="E9" s="54"/>
      <c r="F9" s="54"/>
      <c r="G9" s="54"/>
      <c r="H9" s="54"/>
      <c r="I9" s="54"/>
      <c r="J9" s="54"/>
      <c r="K9" s="54"/>
      <c r="L9" s="54"/>
    </row>
    <row r="10" spans="1:12" ht="24" customHeight="1">
      <c r="A10" s="203" t="s">
        <v>523</v>
      </c>
      <c r="B10" s="118"/>
      <c r="C10" s="55"/>
      <c r="D10" s="55"/>
      <c r="E10" s="54"/>
      <c r="F10" s="54"/>
      <c r="G10" s="54"/>
      <c r="H10" s="54"/>
      <c r="I10" s="54"/>
      <c r="J10" s="54"/>
      <c r="K10" s="54"/>
      <c r="L10" s="54"/>
    </row>
    <row r="11" spans="1:12" ht="24" customHeight="1">
      <c r="A11" s="202" t="s">
        <v>524</v>
      </c>
      <c r="B11" s="118"/>
      <c r="C11" s="55"/>
      <c r="D11" s="55"/>
      <c r="E11" s="54"/>
      <c r="F11" s="54"/>
      <c r="G11" s="54"/>
      <c r="H11" s="54"/>
      <c r="I11" s="54"/>
      <c r="J11" s="54"/>
      <c r="K11" s="54"/>
      <c r="L11" s="54"/>
    </row>
    <row r="12" spans="1:12" ht="24" customHeight="1">
      <c r="A12" s="202" t="s">
        <v>488</v>
      </c>
      <c r="B12" s="118"/>
      <c r="C12" s="55"/>
      <c r="D12" s="55"/>
      <c r="E12" s="54"/>
      <c r="F12" s="54"/>
      <c r="G12" s="54"/>
      <c r="H12" s="54"/>
      <c r="I12" s="54"/>
      <c r="J12" s="54"/>
      <c r="K12" s="54"/>
      <c r="L12" s="54"/>
    </row>
    <row r="13" spans="1:12" ht="24" customHeight="1">
      <c r="A13" s="202" t="s">
        <v>525</v>
      </c>
      <c r="B13" s="118"/>
      <c r="C13" s="55"/>
      <c r="D13" s="55"/>
      <c r="E13" s="54"/>
      <c r="F13" s="54"/>
      <c r="G13" s="54"/>
      <c r="H13" s="54"/>
      <c r="I13" s="44"/>
      <c r="J13" s="54"/>
      <c r="K13" s="54"/>
      <c r="L13" s="54"/>
    </row>
    <row r="14" spans="1:12" ht="24" customHeight="1">
      <c r="A14" s="202" t="s">
        <v>526</v>
      </c>
      <c r="B14" s="118"/>
      <c r="C14" s="55"/>
      <c r="D14" s="55"/>
      <c r="E14" s="54"/>
      <c r="F14" s="54"/>
      <c r="G14" s="54"/>
      <c r="H14" s="54"/>
      <c r="I14" s="54"/>
      <c r="J14" s="54"/>
      <c r="K14" s="54"/>
      <c r="L14" s="54"/>
    </row>
    <row r="15" spans="1:12" ht="24" customHeight="1">
      <c r="A15" s="202" t="s">
        <v>527</v>
      </c>
      <c r="B15" s="115"/>
      <c r="C15" s="75"/>
      <c r="D15" s="75"/>
      <c r="E15" s="64"/>
      <c r="F15" s="64"/>
      <c r="G15" s="64"/>
      <c r="H15" s="64"/>
      <c r="I15" s="64"/>
      <c r="J15" s="64"/>
      <c r="K15" s="64"/>
      <c r="L15" s="64"/>
    </row>
    <row r="16" spans="1:12" ht="24" customHeight="1">
      <c r="A16" s="126" t="s">
        <v>342</v>
      </c>
      <c r="B16" s="116"/>
      <c r="C16" s="55"/>
      <c r="D16" s="55"/>
      <c r="E16" s="56"/>
      <c r="F16" s="56"/>
      <c r="G16" s="56"/>
      <c r="H16" s="56"/>
      <c r="I16" s="56"/>
      <c r="J16" s="56"/>
      <c r="K16" s="56"/>
      <c r="L16" s="56"/>
    </row>
    <row r="18" spans="1:12" ht="33.7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</sheetData>
  <mergeCells count="2">
    <mergeCell ref="A18:L18"/>
    <mergeCell ref="A2:L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M27" sqref="M27"/>
    </sheetView>
  </sheetViews>
  <sheetFormatPr defaultRowHeight="14.25"/>
  <cols>
    <col min="1" max="1" width="37.375" customWidth="1"/>
    <col min="2" max="3" width="14.375" customWidth="1"/>
    <col min="4" max="4" width="16.125" customWidth="1"/>
  </cols>
  <sheetData>
    <row r="1" spans="1:4" ht="18.600000000000001" customHeight="1">
      <c r="A1" s="119" t="s">
        <v>408</v>
      </c>
    </row>
    <row r="2" spans="1:4" ht="27" customHeight="1">
      <c r="A2" s="248" t="s">
        <v>528</v>
      </c>
      <c r="B2" s="248"/>
      <c r="C2" s="248"/>
      <c r="D2" s="248"/>
    </row>
    <row r="3" spans="1:4" ht="20.25" customHeight="1">
      <c r="A3" s="33"/>
      <c r="B3" s="34"/>
      <c r="C3" s="34"/>
      <c r="D3" s="73" t="s">
        <v>354</v>
      </c>
    </row>
    <row r="4" spans="1:4" ht="49.9" customHeight="1">
      <c r="A4" s="128" t="s">
        <v>57</v>
      </c>
      <c r="B4" s="128" t="s">
        <v>73</v>
      </c>
      <c r="C4" s="103" t="s">
        <v>470</v>
      </c>
      <c r="D4" s="103" t="s">
        <v>471</v>
      </c>
    </row>
    <row r="5" spans="1:4" ht="30.6" customHeight="1">
      <c r="A5" s="54" t="s">
        <v>61</v>
      </c>
      <c r="B5" s="54">
        <v>13882</v>
      </c>
      <c r="C5" s="54">
        <v>16081</v>
      </c>
      <c r="D5" s="201">
        <f>B5/C5</f>
        <v>0.86329999999999996</v>
      </c>
    </row>
    <row r="6" spans="1:4" ht="30.6" customHeight="1">
      <c r="A6" s="54" t="s">
        <v>62</v>
      </c>
      <c r="B6" s="54">
        <v>1090</v>
      </c>
      <c r="C6" s="54">
        <v>610</v>
      </c>
      <c r="D6" s="201">
        <f t="shared" ref="D6:D14" si="0">B6/C6</f>
        <v>1.7868999999999999</v>
      </c>
    </row>
    <row r="7" spans="1:4" ht="30.6" customHeight="1">
      <c r="A7" s="54" t="s">
        <v>63</v>
      </c>
      <c r="B7" s="54"/>
      <c r="C7" s="54">
        <v>40209</v>
      </c>
      <c r="D7" s="201">
        <f t="shared" si="0"/>
        <v>0</v>
      </c>
    </row>
    <row r="8" spans="1:4" ht="30.6" customHeight="1">
      <c r="A8" s="54" t="s">
        <v>64</v>
      </c>
      <c r="B8" s="54"/>
      <c r="C8" s="54"/>
      <c r="D8" s="201"/>
    </row>
    <row r="9" spans="1:4" ht="30.6" customHeight="1">
      <c r="A9" s="54" t="s">
        <v>94</v>
      </c>
      <c r="B9" s="54">
        <v>33665</v>
      </c>
      <c r="C9" s="54">
        <v>34069</v>
      </c>
      <c r="D9" s="201">
        <f t="shared" si="0"/>
        <v>0.98809999999999998</v>
      </c>
    </row>
    <row r="10" spans="1:4" ht="30.6" customHeight="1">
      <c r="A10" s="55" t="s">
        <v>309</v>
      </c>
      <c r="B10" s="54">
        <f>SUM(B5:B9)</f>
        <v>48637</v>
      </c>
      <c r="C10" s="54">
        <f>SUM(C5:C9)</f>
        <v>90969</v>
      </c>
      <c r="D10" s="201">
        <f t="shared" si="0"/>
        <v>0.53469999999999995</v>
      </c>
    </row>
    <row r="11" spans="1:4" ht="30.6" customHeight="1">
      <c r="A11" s="54" t="s">
        <v>356</v>
      </c>
      <c r="B11" s="65">
        <v>281</v>
      </c>
      <c r="C11" s="65">
        <v>281</v>
      </c>
      <c r="D11" s="201">
        <f t="shared" si="0"/>
        <v>1</v>
      </c>
    </row>
    <row r="12" spans="1:4" ht="30.6" customHeight="1">
      <c r="A12" s="90" t="s">
        <v>184</v>
      </c>
      <c r="B12" s="65"/>
      <c r="C12" s="65"/>
      <c r="D12" s="201"/>
    </row>
    <row r="13" spans="1:4" ht="30.6" customHeight="1">
      <c r="A13" s="90" t="s">
        <v>96</v>
      </c>
      <c r="B13" s="65">
        <v>10160</v>
      </c>
      <c r="C13" s="65">
        <v>1142</v>
      </c>
      <c r="D13" s="201">
        <f t="shared" si="0"/>
        <v>8.8966999999999992</v>
      </c>
    </row>
    <row r="14" spans="1:4" ht="30.6" customHeight="1">
      <c r="A14" s="66" t="s">
        <v>181</v>
      </c>
      <c r="B14" s="65">
        <f>SUM(B10:B13)</f>
        <v>59078</v>
      </c>
      <c r="C14" s="65">
        <f>SUM(C10:C13)</f>
        <v>92392</v>
      </c>
      <c r="D14" s="201">
        <f t="shared" si="0"/>
        <v>0.63939999999999997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G10" sqref="G10"/>
    </sheetView>
  </sheetViews>
  <sheetFormatPr defaultRowHeight="14.25"/>
  <cols>
    <col min="1" max="1" width="34.625" customWidth="1"/>
    <col min="2" max="2" width="14.5" customWidth="1"/>
    <col min="3" max="3" width="14.25" customWidth="1"/>
    <col min="4" max="4" width="14.625" customWidth="1"/>
  </cols>
  <sheetData>
    <row r="1" spans="1:4" ht="23.45" customHeight="1">
      <c r="A1" s="119" t="s">
        <v>409</v>
      </c>
    </row>
    <row r="2" spans="1:4" ht="24">
      <c r="A2" s="248" t="s">
        <v>529</v>
      </c>
      <c r="B2" s="248"/>
      <c r="C2" s="248"/>
      <c r="D2" s="248"/>
    </row>
    <row r="3" spans="1:4" ht="23.25" customHeight="1">
      <c r="A3" s="35"/>
      <c r="B3" s="36"/>
      <c r="C3" s="36"/>
      <c r="D3" s="37" t="s">
        <v>59</v>
      </c>
    </row>
    <row r="4" spans="1:4" ht="50.45" customHeight="1">
      <c r="A4" s="128" t="s">
        <v>57</v>
      </c>
      <c r="B4" s="128" t="s">
        <v>73</v>
      </c>
      <c r="C4" s="103" t="s">
        <v>470</v>
      </c>
      <c r="D4" s="103" t="s">
        <v>471</v>
      </c>
    </row>
    <row r="5" spans="1:4" ht="31.35" customHeight="1">
      <c r="A5" s="54" t="s">
        <v>263</v>
      </c>
      <c r="B5" s="74"/>
      <c r="C5" s="94"/>
      <c r="D5" s="94"/>
    </row>
    <row r="6" spans="1:4" ht="31.15" customHeight="1">
      <c r="A6" s="54" t="s">
        <v>258</v>
      </c>
      <c r="B6" s="54">
        <v>864</v>
      </c>
      <c r="C6" s="54">
        <v>10433</v>
      </c>
      <c r="D6" s="201">
        <f>B6/C6</f>
        <v>8.2799999999999999E-2</v>
      </c>
    </row>
    <row r="7" spans="1:4" ht="31.15" customHeight="1">
      <c r="A7" s="54" t="s">
        <v>259</v>
      </c>
      <c r="B7" s="54">
        <v>23936</v>
      </c>
      <c r="C7" s="54">
        <v>29636</v>
      </c>
      <c r="D7" s="201">
        <f t="shared" ref="D7:D15" si="0">B7/C7</f>
        <v>0.80769999999999997</v>
      </c>
    </row>
    <row r="8" spans="1:4" ht="31.15" customHeight="1">
      <c r="A8" s="54" t="s">
        <v>260</v>
      </c>
      <c r="B8" s="54"/>
      <c r="C8" s="54"/>
      <c r="D8" s="201"/>
    </row>
    <row r="9" spans="1:4" ht="31.15" customHeight="1">
      <c r="A9" s="54" t="s">
        <v>71</v>
      </c>
      <c r="B9" s="54">
        <v>7360</v>
      </c>
      <c r="C9" s="54">
        <v>12811</v>
      </c>
      <c r="D9" s="201">
        <f t="shared" si="0"/>
        <v>0.57450000000000001</v>
      </c>
    </row>
    <row r="10" spans="1:4" ht="31.15" customHeight="1">
      <c r="A10" s="55" t="s">
        <v>341</v>
      </c>
      <c r="B10" s="54">
        <f>SUM(B5:B9)</f>
        <v>32160</v>
      </c>
      <c r="C10" s="54">
        <f>SUM(C5:C9)</f>
        <v>52880</v>
      </c>
      <c r="D10" s="201">
        <f t="shared" si="0"/>
        <v>0.60819999999999996</v>
      </c>
    </row>
    <row r="11" spans="1:4" ht="31.15" customHeight="1">
      <c r="A11" s="54" t="s">
        <v>355</v>
      </c>
      <c r="B11" s="54"/>
      <c r="C11" s="54"/>
      <c r="D11" s="201"/>
    </row>
    <row r="12" spans="1:4" ht="31.15" customHeight="1">
      <c r="A12" s="54" t="s">
        <v>261</v>
      </c>
      <c r="B12" s="54"/>
      <c r="C12" s="54"/>
      <c r="D12" s="201"/>
    </row>
    <row r="13" spans="1:4" ht="31.15" customHeight="1">
      <c r="A13" s="54" t="s">
        <v>65</v>
      </c>
      <c r="B13" s="54">
        <v>16763</v>
      </c>
      <c r="C13" s="54">
        <v>39512</v>
      </c>
      <c r="D13" s="201">
        <f t="shared" si="0"/>
        <v>0.42430000000000001</v>
      </c>
    </row>
    <row r="14" spans="1:4" ht="31.15" customHeight="1">
      <c r="A14" s="54" t="s">
        <v>262</v>
      </c>
      <c r="B14" s="54"/>
      <c r="C14" s="54"/>
      <c r="D14" s="201"/>
    </row>
    <row r="15" spans="1:4" ht="31.15" customHeight="1">
      <c r="A15" s="55" t="s">
        <v>175</v>
      </c>
      <c r="B15" s="54">
        <f>SUM(B10:B14)</f>
        <v>48923</v>
      </c>
      <c r="C15" s="54">
        <f>SUM(C10:C14)</f>
        <v>92392</v>
      </c>
      <c r="D15" s="201">
        <f t="shared" si="0"/>
        <v>0.52949999999999997</v>
      </c>
    </row>
  </sheetData>
  <mergeCells count="1">
    <mergeCell ref="A2:D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L17" sqref="L17"/>
    </sheetView>
  </sheetViews>
  <sheetFormatPr defaultRowHeight="14.25"/>
  <cols>
    <col min="1" max="1" width="45.75" customWidth="1"/>
    <col min="2" max="2" width="15" customWidth="1"/>
    <col min="3" max="3" width="14" customWidth="1"/>
    <col min="4" max="4" width="16.75" customWidth="1"/>
  </cols>
  <sheetData>
    <row r="1" spans="1:4" ht="15.75" customHeight="1">
      <c r="A1" s="119" t="s">
        <v>410</v>
      </c>
    </row>
    <row r="2" spans="1:4" ht="27" customHeight="1">
      <c r="A2" s="248" t="s">
        <v>530</v>
      </c>
      <c r="B2" s="248"/>
      <c r="C2" s="248"/>
      <c r="D2" s="248"/>
    </row>
    <row r="3" spans="1:4" ht="20.25" customHeight="1">
      <c r="A3" s="35"/>
      <c r="B3" s="36"/>
      <c r="C3" s="36"/>
      <c r="D3" s="37" t="s">
        <v>59</v>
      </c>
    </row>
    <row r="4" spans="1:4" ht="48.6" customHeight="1">
      <c r="A4" s="128" t="s">
        <v>57</v>
      </c>
      <c r="B4" s="128" t="s">
        <v>73</v>
      </c>
      <c r="C4" s="103" t="s">
        <v>470</v>
      </c>
      <c r="D4" s="103" t="s">
        <v>471</v>
      </c>
    </row>
    <row r="5" spans="1:4" ht="23.45" customHeight="1">
      <c r="A5" s="54" t="s">
        <v>61</v>
      </c>
      <c r="B5" s="54">
        <f>B6</f>
        <v>10793</v>
      </c>
      <c r="C5" s="54">
        <f>C6</f>
        <v>10881</v>
      </c>
      <c r="D5" s="201">
        <f>B5/C5</f>
        <v>0.9919</v>
      </c>
    </row>
    <row r="6" spans="1:4" ht="23.45" customHeight="1">
      <c r="A6" s="63" t="s">
        <v>532</v>
      </c>
      <c r="B6" s="54">
        <v>10793</v>
      </c>
      <c r="C6" s="54">
        <v>10881</v>
      </c>
      <c r="D6" s="201">
        <f t="shared" ref="D6:D16" si="0">B6/C6</f>
        <v>0.9919</v>
      </c>
    </row>
    <row r="7" spans="1:4" ht="23.45" customHeight="1">
      <c r="A7" s="54" t="s">
        <v>62</v>
      </c>
      <c r="B7" s="54">
        <f>B8</f>
        <v>264</v>
      </c>
      <c r="C7" s="54">
        <f>C8</f>
        <v>328</v>
      </c>
      <c r="D7" s="201">
        <f t="shared" si="0"/>
        <v>0.80489999999999995</v>
      </c>
    </row>
    <row r="8" spans="1:4" ht="23.45" customHeight="1">
      <c r="A8" s="63" t="s">
        <v>533</v>
      </c>
      <c r="B8" s="54">
        <v>264</v>
      </c>
      <c r="C8" s="54">
        <v>328</v>
      </c>
      <c r="D8" s="201">
        <f t="shared" si="0"/>
        <v>0.80489999999999995</v>
      </c>
    </row>
    <row r="9" spans="1:4" ht="23.45" customHeight="1">
      <c r="A9" s="54" t="s">
        <v>63</v>
      </c>
      <c r="B9" s="54"/>
      <c r="C9" s="54">
        <v>209</v>
      </c>
      <c r="D9" s="201">
        <f t="shared" si="0"/>
        <v>0</v>
      </c>
    </row>
    <row r="10" spans="1:4" ht="23.45" customHeight="1">
      <c r="A10" s="54" t="s">
        <v>64</v>
      </c>
      <c r="B10" s="54"/>
      <c r="C10" s="54"/>
      <c r="D10" s="201"/>
    </row>
    <row r="11" spans="1:4" ht="23.45" customHeight="1">
      <c r="A11" s="54" t="s">
        <v>72</v>
      </c>
      <c r="B11" s="54">
        <v>12031</v>
      </c>
      <c r="C11" s="54">
        <v>12031</v>
      </c>
      <c r="D11" s="201">
        <f t="shared" si="0"/>
        <v>1</v>
      </c>
    </row>
    <row r="12" spans="1:4" ht="23.45" customHeight="1">
      <c r="A12" s="55" t="s">
        <v>309</v>
      </c>
      <c r="B12" s="54">
        <f>SUM(B5,B7,B9,B10,B11)</f>
        <v>23088</v>
      </c>
      <c r="C12" s="54">
        <f>SUM(C5,C7,C9,C10,C11)</f>
        <v>23449</v>
      </c>
      <c r="D12" s="201">
        <f t="shared" si="0"/>
        <v>0.98460000000000003</v>
      </c>
    </row>
    <row r="13" spans="1:4" ht="23.45" customHeight="1">
      <c r="A13" s="54" t="s">
        <v>356</v>
      </c>
      <c r="B13" s="54"/>
      <c r="C13" s="54"/>
      <c r="D13" s="201"/>
    </row>
    <row r="14" spans="1:4" ht="23.45" customHeight="1">
      <c r="A14" s="90" t="s">
        <v>184</v>
      </c>
      <c r="B14" s="54"/>
      <c r="C14" s="54"/>
      <c r="D14" s="201"/>
    </row>
    <row r="15" spans="1:4" ht="23.45" customHeight="1">
      <c r="A15" s="90" t="s">
        <v>96</v>
      </c>
      <c r="B15" s="54"/>
      <c r="C15" s="54"/>
      <c r="D15" s="201"/>
    </row>
    <row r="16" spans="1:4" ht="23.45" customHeight="1">
      <c r="A16" s="55" t="s">
        <v>182</v>
      </c>
      <c r="B16" s="54">
        <f>SUM(B12:B15)</f>
        <v>23088</v>
      </c>
      <c r="C16" s="54">
        <f>SUM(C12:C15)</f>
        <v>23449</v>
      </c>
      <c r="D16" s="201">
        <f t="shared" si="0"/>
        <v>0.98460000000000003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M30" sqref="M30"/>
    </sheetView>
  </sheetViews>
  <sheetFormatPr defaultRowHeight="14.25"/>
  <cols>
    <col min="1" max="1" width="42.125" customWidth="1"/>
    <col min="2" max="2" width="14.375" customWidth="1"/>
    <col min="3" max="3" width="14.5" customWidth="1"/>
    <col min="4" max="4" width="15" customWidth="1"/>
    <col min="5" max="5" width="25.5" customWidth="1"/>
  </cols>
  <sheetData>
    <row r="1" spans="1:4" ht="18" customHeight="1">
      <c r="A1" s="119" t="s">
        <v>411</v>
      </c>
    </row>
    <row r="2" spans="1:4" ht="28.5" customHeight="1">
      <c r="A2" s="248" t="s">
        <v>531</v>
      </c>
      <c r="B2" s="248"/>
      <c r="C2" s="248"/>
      <c r="D2" s="248"/>
    </row>
    <row r="3" spans="1:4" ht="20.25" customHeight="1">
      <c r="A3" s="35"/>
      <c r="B3" s="36"/>
      <c r="C3" s="36"/>
      <c r="D3" s="37" t="s">
        <v>59</v>
      </c>
    </row>
    <row r="4" spans="1:4" ht="44.25" customHeight="1">
      <c r="A4" s="128" t="s">
        <v>57</v>
      </c>
      <c r="B4" s="128" t="s">
        <v>73</v>
      </c>
      <c r="C4" s="103" t="s">
        <v>470</v>
      </c>
      <c r="D4" s="103" t="s">
        <v>471</v>
      </c>
    </row>
    <row r="5" spans="1:4" ht="23.25" customHeight="1">
      <c r="A5" s="205" t="s">
        <v>264</v>
      </c>
      <c r="B5" s="56"/>
      <c r="C5" s="56"/>
      <c r="D5" s="56"/>
    </row>
    <row r="6" spans="1:4" ht="23.25" customHeight="1">
      <c r="A6" s="205" t="s">
        <v>265</v>
      </c>
      <c r="B6" s="54">
        <f>B7</f>
        <v>370</v>
      </c>
      <c r="C6" s="54">
        <f>C7</f>
        <v>19</v>
      </c>
      <c r="D6" s="201">
        <f>B6/C6</f>
        <v>19.473700000000001</v>
      </c>
    </row>
    <row r="7" spans="1:4" ht="23.25" customHeight="1">
      <c r="A7" s="12" t="s">
        <v>534</v>
      </c>
      <c r="B7" s="54">
        <v>370</v>
      </c>
      <c r="C7" s="54">
        <v>19</v>
      </c>
      <c r="D7" s="201">
        <f t="shared" ref="D7:D18" si="0">B7/C7</f>
        <v>19.473700000000001</v>
      </c>
    </row>
    <row r="8" spans="1:4" ht="23.25" customHeight="1">
      <c r="A8" s="205" t="s">
        <v>266</v>
      </c>
      <c r="B8" s="61">
        <f>B9</f>
        <v>1686</v>
      </c>
      <c r="C8" s="61">
        <f>C9</f>
        <v>1711</v>
      </c>
      <c r="D8" s="201">
        <f t="shared" si="0"/>
        <v>0.98540000000000005</v>
      </c>
    </row>
    <row r="9" spans="1:4" ht="23.25" customHeight="1">
      <c r="A9" s="12" t="s">
        <v>535</v>
      </c>
      <c r="B9" s="61">
        <v>1686</v>
      </c>
      <c r="C9" s="61">
        <v>1711</v>
      </c>
      <c r="D9" s="201">
        <f t="shared" si="0"/>
        <v>0.98540000000000005</v>
      </c>
    </row>
    <row r="10" spans="1:4" ht="23.25" customHeight="1">
      <c r="A10" s="205" t="s">
        <v>267</v>
      </c>
      <c r="B10" s="60"/>
      <c r="C10" s="60"/>
      <c r="D10" s="201"/>
    </row>
    <row r="11" spans="1:4" ht="23.25" customHeight="1">
      <c r="A11" s="205" t="s">
        <v>71</v>
      </c>
      <c r="B11" s="61">
        <f>B12</f>
        <v>5763</v>
      </c>
      <c r="C11" s="61">
        <f>C12</f>
        <v>6423</v>
      </c>
      <c r="D11" s="201">
        <f t="shared" si="0"/>
        <v>0.8972</v>
      </c>
    </row>
    <row r="12" spans="1:4" ht="23.25" customHeight="1">
      <c r="A12" s="12" t="s">
        <v>536</v>
      </c>
      <c r="B12" s="61">
        <v>5763</v>
      </c>
      <c r="C12" s="61">
        <v>6423</v>
      </c>
      <c r="D12" s="201">
        <f t="shared" si="0"/>
        <v>0.8972</v>
      </c>
    </row>
    <row r="13" spans="1:4" ht="23.25" customHeight="1">
      <c r="A13" s="55" t="s">
        <v>183</v>
      </c>
      <c r="B13" s="61">
        <f>SUM(B5,B6,B8,B10,B11)</f>
        <v>7819</v>
      </c>
      <c r="C13" s="61">
        <f>SUM(C5,C6,C8,C10,C11)</f>
        <v>8153</v>
      </c>
      <c r="D13" s="201">
        <f t="shared" si="0"/>
        <v>0.95899999999999996</v>
      </c>
    </row>
    <row r="14" spans="1:4" ht="23.25" customHeight="1">
      <c r="A14" s="54" t="s">
        <v>358</v>
      </c>
      <c r="B14" s="61"/>
      <c r="C14" s="61"/>
      <c r="D14" s="201"/>
    </row>
    <row r="15" spans="1:4" ht="23.25" customHeight="1">
      <c r="A15" s="54" t="s">
        <v>359</v>
      </c>
      <c r="B15" s="61"/>
      <c r="C15" s="61"/>
      <c r="D15" s="201"/>
    </row>
    <row r="16" spans="1:4" ht="23.25" customHeight="1">
      <c r="A16" s="54" t="s">
        <v>360</v>
      </c>
      <c r="B16" s="61">
        <v>15269</v>
      </c>
      <c r="C16" s="61">
        <v>15296</v>
      </c>
      <c r="D16" s="201">
        <f t="shared" si="0"/>
        <v>0.99819999999999998</v>
      </c>
    </row>
    <row r="17" spans="1:4" ht="23.25" customHeight="1">
      <c r="A17" s="54" t="s">
        <v>361</v>
      </c>
      <c r="B17" s="61"/>
      <c r="C17" s="61"/>
      <c r="D17" s="201"/>
    </row>
    <row r="18" spans="1:4" ht="23.25" customHeight="1">
      <c r="A18" s="55" t="s">
        <v>357</v>
      </c>
      <c r="B18" s="61">
        <f>SUM(B13:B17)</f>
        <v>23088</v>
      </c>
      <c r="C18" s="61">
        <f>SUM(C13:C17)</f>
        <v>23449</v>
      </c>
      <c r="D18" s="201">
        <f t="shared" si="0"/>
        <v>0.98460000000000003</v>
      </c>
    </row>
    <row r="20" spans="1:4" ht="16.5" customHeight="1">
      <c r="A20" s="249"/>
      <c r="B20" s="249"/>
      <c r="C20" s="249"/>
      <c r="D20" s="249"/>
    </row>
  </sheetData>
  <mergeCells count="2">
    <mergeCell ref="A2:D2"/>
    <mergeCell ref="A20:D20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Q31" sqref="Q31"/>
    </sheetView>
  </sheetViews>
  <sheetFormatPr defaultRowHeight="14.25"/>
  <cols>
    <col min="1" max="1" width="19.75" customWidth="1"/>
    <col min="2" max="4" width="18.25" customWidth="1"/>
    <col min="5" max="9" width="10.125" customWidth="1"/>
    <col min="10" max="10" width="15.125" customWidth="1"/>
  </cols>
  <sheetData>
    <row r="1" spans="1:10" ht="18.600000000000001" customHeight="1">
      <c r="A1" s="119" t="s">
        <v>412</v>
      </c>
      <c r="B1" s="11"/>
    </row>
    <row r="2" spans="1:10" ht="24">
      <c r="A2" s="248" t="s">
        <v>537</v>
      </c>
      <c r="B2" s="248"/>
      <c r="C2" s="248"/>
      <c r="D2" s="248"/>
      <c r="E2" s="129"/>
      <c r="F2" s="129"/>
      <c r="G2" s="129"/>
      <c r="H2" s="129"/>
      <c r="I2" s="129"/>
      <c r="J2" s="129"/>
    </row>
    <row r="3" spans="1:10" ht="21.75" customHeight="1">
      <c r="A3" s="32"/>
      <c r="B3" s="32"/>
      <c r="C3" s="32"/>
      <c r="D3" s="37" t="s">
        <v>362</v>
      </c>
      <c r="E3" s="32"/>
      <c r="F3" s="32"/>
      <c r="G3" s="32"/>
      <c r="H3" s="32"/>
      <c r="J3" s="84"/>
    </row>
    <row r="4" spans="1:10" ht="24" customHeight="1">
      <c r="A4" s="125" t="s">
        <v>400</v>
      </c>
      <c r="B4" s="118" t="s">
        <v>97</v>
      </c>
      <c r="C4" s="130" t="s">
        <v>539</v>
      </c>
      <c r="D4" s="130" t="s">
        <v>540</v>
      </c>
    </row>
    <row r="5" spans="1:10" ht="24" customHeight="1">
      <c r="A5" s="53" t="s">
        <v>518</v>
      </c>
      <c r="B5" s="55"/>
      <c r="C5" s="55"/>
      <c r="D5" s="55"/>
    </row>
    <row r="6" spans="1:10" ht="24" customHeight="1">
      <c r="A6" s="53" t="s">
        <v>519</v>
      </c>
      <c r="B6" s="55"/>
      <c r="C6" s="55"/>
      <c r="D6" s="55"/>
    </row>
    <row r="7" spans="1:10" ht="24" customHeight="1">
      <c r="A7" s="53" t="s">
        <v>520</v>
      </c>
      <c r="B7" s="55"/>
      <c r="C7" s="55"/>
      <c r="D7" s="55"/>
    </row>
    <row r="8" spans="1:10" ht="24" customHeight="1">
      <c r="A8" s="53" t="s">
        <v>521</v>
      </c>
      <c r="B8" s="55"/>
      <c r="C8" s="55"/>
      <c r="D8" s="55"/>
    </row>
    <row r="9" spans="1:10" ht="24" customHeight="1">
      <c r="A9" s="53" t="s">
        <v>522</v>
      </c>
      <c r="B9" s="55"/>
      <c r="C9" s="55"/>
      <c r="D9" s="55"/>
    </row>
    <row r="10" spans="1:10" ht="24" customHeight="1">
      <c r="A10" s="53" t="s">
        <v>523</v>
      </c>
      <c r="B10" s="55"/>
      <c r="C10" s="55"/>
      <c r="D10" s="55"/>
    </row>
    <row r="11" spans="1:10" ht="24" customHeight="1">
      <c r="A11" s="53" t="s">
        <v>524</v>
      </c>
      <c r="B11" s="55"/>
      <c r="C11" s="55"/>
      <c r="D11" s="55"/>
    </row>
    <row r="12" spans="1:10" ht="24" customHeight="1">
      <c r="A12" s="53" t="s">
        <v>538</v>
      </c>
      <c r="B12" s="55"/>
      <c r="C12" s="55"/>
      <c r="D12" s="55"/>
    </row>
    <row r="13" spans="1:10" ht="24" customHeight="1">
      <c r="A13" s="53" t="s">
        <v>525</v>
      </c>
      <c r="B13" s="55"/>
      <c r="C13" s="55"/>
      <c r="D13" s="55"/>
    </row>
    <row r="14" spans="1:10" ht="24" customHeight="1">
      <c r="A14" s="53" t="s">
        <v>526</v>
      </c>
      <c r="B14" s="55"/>
      <c r="C14" s="55"/>
      <c r="D14" s="55"/>
    </row>
    <row r="15" spans="1:10" ht="24" customHeight="1">
      <c r="A15" s="114" t="s">
        <v>527</v>
      </c>
      <c r="B15" s="75"/>
      <c r="C15" s="75"/>
      <c r="D15" s="75"/>
    </row>
    <row r="16" spans="1:10" ht="24" customHeight="1">
      <c r="A16" s="55" t="s">
        <v>399</v>
      </c>
      <c r="B16" s="55"/>
      <c r="C16" s="55"/>
      <c r="D16" s="55"/>
    </row>
    <row r="18" spans="1:4" ht="36.75" customHeight="1">
      <c r="A18" s="249"/>
      <c r="B18" s="249"/>
      <c r="C18" s="249"/>
      <c r="D18" s="249"/>
    </row>
  </sheetData>
  <mergeCells count="2">
    <mergeCell ref="A2:D2"/>
    <mergeCell ref="A18:D18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I24" sqref="I24"/>
    </sheetView>
  </sheetViews>
  <sheetFormatPr defaultColWidth="8.125" defaultRowHeight="14.25"/>
  <cols>
    <col min="1" max="1" width="36.125" style="29" customWidth="1"/>
    <col min="2" max="3" width="15.375" style="29" customWidth="1"/>
    <col min="4" max="4" width="16.625" style="26" customWidth="1"/>
    <col min="5" max="5" width="10.5" style="29" customWidth="1"/>
    <col min="6" max="6" width="9.125" style="29" customWidth="1"/>
    <col min="7" max="13" width="8.125" style="29"/>
    <col min="14" max="14" width="11.5" style="29" customWidth="1"/>
    <col min="15" max="16384" width="8.125" style="29"/>
  </cols>
  <sheetData>
    <row r="1" spans="1:6" ht="17.25" customHeight="1">
      <c r="A1" s="131" t="s">
        <v>195</v>
      </c>
    </row>
    <row r="2" spans="1:6" ht="24">
      <c r="A2" s="250" t="s">
        <v>541</v>
      </c>
      <c r="B2" s="250"/>
      <c r="C2" s="250"/>
      <c r="D2" s="250"/>
    </row>
    <row r="3" spans="1:6" ht="23.25" customHeight="1">
      <c r="A3" s="95"/>
      <c r="B3" s="28"/>
      <c r="D3" s="132" t="s">
        <v>59</v>
      </c>
    </row>
    <row r="4" spans="1:6" s="27" customFormat="1" ht="44.25" customHeight="1">
      <c r="A4" s="141" t="s">
        <v>57</v>
      </c>
      <c r="B4" s="141" t="s">
        <v>73</v>
      </c>
      <c r="C4" s="142" t="s">
        <v>542</v>
      </c>
      <c r="D4" s="142" t="s">
        <v>543</v>
      </c>
    </row>
    <row r="5" spans="1:6" ht="27" customHeight="1">
      <c r="A5" s="143" t="s">
        <v>66</v>
      </c>
      <c r="B5" s="144"/>
      <c r="C5" s="144"/>
      <c r="D5" s="145"/>
    </row>
    <row r="6" spans="1:6" ht="27" customHeight="1">
      <c r="A6" s="143" t="s">
        <v>413</v>
      </c>
      <c r="B6" s="146"/>
      <c r="C6" s="146"/>
      <c r="D6" s="147"/>
    </row>
    <row r="7" spans="1:6" ht="27" customHeight="1">
      <c r="A7" s="143" t="s">
        <v>414</v>
      </c>
      <c r="B7" s="146">
        <v>237844</v>
      </c>
      <c r="C7" s="146">
        <v>247511</v>
      </c>
      <c r="D7" s="206">
        <f>B7/C7</f>
        <v>0.96089999999999998</v>
      </c>
    </row>
    <row r="8" spans="1:6" ht="27" customHeight="1">
      <c r="A8" s="143" t="s">
        <v>415</v>
      </c>
      <c r="B8" s="146"/>
      <c r="C8" s="146"/>
      <c r="D8" s="206"/>
    </row>
    <row r="9" spans="1:6" ht="27" customHeight="1">
      <c r="A9" s="143" t="s">
        <v>416</v>
      </c>
      <c r="B9" s="146">
        <v>227521</v>
      </c>
      <c r="C9" s="146">
        <v>220381</v>
      </c>
      <c r="D9" s="206">
        <f t="shared" ref="D9:D12" si="0">B9/C9</f>
        <v>1.0324</v>
      </c>
    </row>
    <row r="10" spans="1:6" ht="27" customHeight="1">
      <c r="A10" s="143" t="s">
        <v>417</v>
      </c>
      <c r="B10" s="148">
        <v>72902</v>
      </c>
      <c r="C10" s="146">
        <v>74085</v>
      </c>
      <c r="D10" s="206">
        <f t="shared" si="0"/>
        <v>0.98399999999999999</v>
      </c>
    </row>
    <row r="11" spans="1:6" ht="27" customHeight="1">
      <c r="A11" s="143" t="s">
        <v>418</v>
      </c>
      <c r="B11" s="146"/>
      <c r="C11" s="146"/>
      <c r="D11" s="206"/>
      <c r="F11" s="43"/>
    </row>
    <row r="12" spans="1:6" s="150" customFormat="1" ht="27" customHeight="1">
      <c r="A12" s="55" t="s">
        <v>399</v>
      </c>
      <c r="B12" s="148">
        <f>SUM(B5:B11)</f>
        <v>538267</v>
      </c>
      <c r="C12" s="148">
        <f>SUM(C5:C11)</f>
        <v>541977</v>
      </c>
      <c r="D12" s="206">
        <f t="shared" si="0"/>
        <v>0.99319999999999997</v>
      </c>
    </row>
  </sheetData>
  <mergeCells count="1">
    <mergeCell ref="A2:D2"/>
  </mergeCells>
  <phoneticPr fontId="37" type="noConversion"/>
  <conditionalFormatting sqref="A5 A9">
    <cfRule type="expression" dxfId="9" priority="1" stopIfTrue="1">
      <formula>"len($A:$A)=3"</formula>
    </cfRule>
  </conditionalFormatting>
  <conditionalFormatting sqref="D5">
    <cfRule type="cellIs" dxfId="8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G9" sqref="G9"/>
    </sheetView>
  </sheetViews>
  <sheetFormatPr defaultColWidth="8.125" defaultRowHeight="14.25"/>
  <cols>
    <col min="1" max="1" width="37.125" style="29" customWidth="1"/>
    <col min="2" max="3" width="14.625" style="29" customWidth="1"/>
    <col min="4" max="4" width="17" style="26" customWidth="1"/>
    <col min="5" max="5" width="10.5" style="29" customWidth="1"/>
    <col min="6" max="6" width="9.125" style="29" customWidth="1"/>
    <col min="7" max="13" width="8.125" style="29"/>
    <col min="14" max="14" width="11.5" style="29" customWidth="1"/>
    <col min="15" max="16384" width="8.125" style="29"/>
  </cols>
  <sheetData>
    <row r="1" spans="1:6" ht="19.899999999999999" customHeight="1">
      <c r="A1" s="131" t="s">
        <v>194</v>
      </c>
    </row>
    <row r="2" spans="1:6" ht="24">
      <c r="A2" s="250" t="s">
        <v>544</v>
      </c>
      <c r="B2" s="250"/>
      <c r="C2" s="250"/>
      <c r="D2" s="250"/>
    </row>
    <row r="3" spans="1:6" ht="20.25" customHeight="1">
      <c r="A3" s="95"/>
      <c r="B3" s="28"/>
      <c r="D3" s="132" t="s">
        <v>59</v>
      </c>
    </row>
    <row r="4" spans="1:6" s="27" customFormat="1" ht="45.75" customHeight="1">
      <c r="A4" s="141" t="s">
        <v>57</v>
      </c>
      <c r="B4" s="141" t="s">
        <v>73</v>
      </c>
      <c r="C4" s="142" t="s">
        <v>542</v>
      </c>
      <c r="D4" s="142" t="s">
        <v>543</v>
      </c>
    </row>
    <row r="5" spans="1:6" s="41" customFormat="1" ht="27" customHeight="1">
      <c r="A5" s="143" t="s">
        <v>70</v>
      </c>
      <c r="B5" s="151"/>
      <c r="C5" s="144"/>
      <c r="D5" s="145"/>
    </row>
    <row r="6" spans="1:6" s="41" customFormat="1" ht="27" customHeight="1">
      <c r="A6" s="143" t="s">
        <v>363</v>
      </c>
      <c r="B6" s="151"/>
      <c r="C6" s="144"/>
      <c r="D6" s="145"/>
    </row>
    <row r="7" spans="1:6" s="41" customFormat="1" ht="27" customHeight="1">
      <c r="A7" s="143" t="s">
        <v>364</v>
      </c>
      <c r="B7" s="146">
        <v>233139</v>
      </c>
      <c r="C7" s="146">
        <v>242401</v>
      </c>
      <c r="D7" s="208">
        <f>B7/C7</f>
        <v>0.96179999999999999</v>
      </c>
    </row>
    <row r="8" spans="1:6" s="41" customFormat="1" ht="27" customHeight="1">
      <c r="A8" s="143" t="s">
        <v>365</v>
      </c>
      <c r="B8" s="146"/>
      <c r="C8" s="146"/>
      <c r="D8" s="208"/>
    </row>
    <row r="9" spans="1:6" s="41" customFormat="1" ht="27" customHeight="1">
      <c r="A9" s="143" t="s">
        <v>366</v>
      </c>
      <c r="B9" s="146">
        <v>218354</v>
      </c>
      <c r="C9" s="146">
        <v>212274</v>
      </c>
      <c r="D9" s="208">
        <f t="shared" ref="D9:D12" si="0">B9/C9</f>
        <v>1.0286</v>
      </c>
      <c r="F9" s="58"/>
    </row>
    <row r="10" spans="1:6" s="59" customFormat="1" ht="27" customHeight="1">
      <c r="A10" s="143" t="s">
        <v>367</v>
      </c>
      <c r="B10" s="146">
        <v>77902</v>
      </c>
      <c r="C10" s="146">
        <v>77085</v>
      </c>
      <c r="D10" s="208">
        <f t="shared" si="0"/>
        <v>1.0105999999999999</v>
      </c>
    </row>
    <row r="11" spans="1:6" s="41" customFormat="1" ht="27" customHeight="1">
      <c r="A11" s="143" t="s">
        <v>368</v>
      </c>
      <c r="B11" s="152"/>
      <c r="C11" s="146"/>
      <c r="D11" s="208"/>
    </row>
    <row r="12" spans="1:6" s="150" customFormat="1" ht="27" customHeight="1">
      <c r="A12" s="55" t="s">
        <v>399</v>
      </c>
      <c r="B12" s="146">
        <f>SUM(B5:B11)</f>
        <v>529395</v>
      </c>
      <c r="C12" s="146">
        <f>SUM(C5:C11)</f>
        <v>531760</v>
      </c>
      <c r="D12" s="208">
        <f t="shared" si="0"/>
        <v>0.99560000000000004</v>
      </c>
    </row>
  </sheetData>
  <mergeCells count="1">
    <mergeCell ref="A2:D2"/>
  </mergeCells>
  <phoneticPr fontId="37" type="noConversion"/>
  <conditionalFormatting sqref="A5 A9">
    <cfRule type="expression" dxfId="7" priority="1" stopIfTrue="1">
      <formula>"len($A:$A)=3"</formula>
    </cfRule>
  </conditionalFormatting>
  <conditionalFormatting sqref="D5:D12">
    <cfRule type="cellIs" dxfId="6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F5" sqref="F5"/>
    </sheetView>
  </sheetViews>
  <sheetFormatPr defaultColWidth="9" defaultRowHeight="14.25"/>
  <cols>
    <col min="1" max="1" width="37.375" style="39" customWidth="1"/>
    <col min="2" max="2" width="14.875" style="40" customWidth="1"/>
    <col min="3" max="3" width="14.875" style="39" customWidth="1"/>
    <col min="4" max="4" width="15" style="39" customWidth="1"/>
    <col min="5" max="16384" width="9" style="39"/>
  </cols>
  <sheetData>
    <row r="1" spans="1:4" ht="19.350000000000001" customHeight="1">
      <c r="A1" s="133" t="s">
        <v>193</v>
      </c>
    </row>
    <row r="2" spans="1:4" ht="24.75" customHeight="1">
      <c r="A2" s="251" t="s">
        <v>545</v>
      </c>
      <c r="B2" s="251"/>
      <c r="C2" s="251"/>
      <c r="D2" s="251"/>
    </row>
    <row r="3" spans="1:4" ht="24" customHeight="1">
      <c r="A3" s="96"/>
      <c r="B3" s="28"/>
      <c r="C3" s="29"/>
      <c r="D3" s="132" t="s">
        <v>59</v>
      </c>
    </row>
    <row r="4" spans="1:4" ht="51" customHeight="1">
      <c r="A4" s="153" t="s">
        <v>57</v>
      </c>
      <c r="B4" s="141" t="s">
        <v>73</v>
      </c>
      <c r="C4" s="142" t="s">
        <v>542</v>
      </c>
      <c r="D4" s="142" t="s">
        <v>543</v>
      </c>
    </row>
    <row r="5" spans="1:4" ht="20.100000000000001" customHeight="1">
      <c r="A5" s="154" t="s">
        <v>66</v>
      </c>
      <c r="B5" s="155"/>
      <c r="C5" s="155"/>
      <c r="D5" s="156"/>
    </row>
    <row r="6" spans="1:4" ht="20.100000000000001" customHeight="1">
      <c r="A6" s="157" t="s">
        <v>268</v>
      </c>
      <c r="B6" s="155"/>
      <c r="C6" s="155"/>
      <c r="D6" s="156"/>
    </row>
    <row r="7" spans="1:4" ht="20.100000000000001" customHeight="1">
      <c r="A7" s="157" t="s">
        <v>68</v>
      </c>
      <c r="B7" s="155"/>
      <c r="C7" s="155"/>
      <c r="D7" s="156"/>
    </row>
    <row r="8" spans="1:4" ht="20.100000000000001" customHeight="1">
      <c r="A8" s="157" t="s">
        <v>67</v>
      </c>
      <c r="B8" s="155"/>
      <c r="C8" s="155"/>
      <c r="D8" s="156"/>
    </row>
    <row r="9" spans="1:4" ht="20.100000000000001" customHeight="1">
      <c r="A9" s="159" t="s">
        <v>269</v>
      </c>
      <c r="B9" s="155"/>
      <c r="C9" s="155"/>
      <c r="D9" s="156"/>
    </row>
    <row r="10" spans="1:4" ht="20.100000000000001" customHeight="1">
      <c r="A10" s="157" t="s">
        <v>69</v>
      </c>
      <c r="B10" s="155"/>
      <c r="C10" s="155"/>
      <c r="D10" s="156"/>
    </row>
    <row r="11" spans="1:4" ht="20.100000000000001" customHeight="1">
      <c r="A11" s="154" t="s">
        <v>413</v>
      </c>
      <c r="B11" s="158"/>
      <c r="C11" s="159"/>
      <c r="D11" s="159"/>
    </row>
    <row r="12" spans="1:4" ht="20.100000000000001" customHeight="1">
      <c r="A12" s="157" t="s">
        <v>419</v>
      </c>
      <c r="B12" s="158"/>
      <c r="C12" s="159"/>
      <c r="D12" s="159"/>
    </row>
    <row r="13" spans="1:4" ht="20.100000000000001" customHeight="1">
      <c r="A13" s="157" t="s">
        <v>68</v>
      </c>
      <c r="B13" s="158"/>
      <c r="C13" s="159"/>
      <c r="D13" s="159"/>
    </row>
    <row r="14" spans="1:4" ht="20.100000000000001" customHeight="1">
      <c r="A14" s="157" t="s">
        <v>67</v>
      </c>
      <c r="B14" s="158"/>
      <c r="C14" s="159"/>
      <c r="D14" s="159"/>
    </row>
    <row r="15" spans="1:4" ht="20.100000000000001" customHeight="1">
      <c r="A15" s="157" t="s">
        <v>69</v>
      </c>
      <c r="B15" s="158"/>
      <c r="C15" s="159"/>
      <c r="D15" s="159"/>
    </row>
    <row r="16" spans="1:4" ht="20.100000000000001" customHeight="1">
      <c r="A16" s="154" t="s">
        <v>414</v>
      </c>
      <c r="B16" s="158">
        <f>SUM(B17:B20)</f>
        <v>237844</v>
      </c>
      <c r="C16" s="158">
        <f>SUM(C17:C20)</f>
        <v>247511</v>
      </c>
      <c r="D16" s="209">
        <f>B16/C16</f>
        <v>0.96089999999999998</v>
      </c>
    </row>
    <row r="17" spans="1:4" ht="20.100000000000001" customHeight="1">
      <c r="A17" s="143" t="s">
        <v>270</v>
      </c>
      <c r="B17" s="158">
        <v>199021</v>
      </c>
      <c r="C17" s="159">
        <v>205145</v>
      </c>
      <c r="D17" s="209">
        <f t="shared" ref="D17:D44" si="0">B17/C17</f>
        <v>0.97009999999999996</v>
      </c>
    </row>
    <row r="18" spans="1:4" ht="20.100000000000001" customHeight="1">
      <c r="A18" s="143" t="s">
        <v>68</v>
      </c>
      <c r="B18" s="158"/>
      <c r="C18" s="159"/>
      <c r="D18" s="209"/>
    </row>
    <row r="19" spans="1:4" ht="20.100000000000001" customHeight="1">
      <c r="A19" s="143" t="s">
        <v>67</v>
      </c>
      <c r="B19" s="158">
        <v>3744</v>
      </c>
      <c r="C19" s="159">
        <v>6303</v>
      </c>
      <c r="D19" s="209">
        <f t="shared" si="0"/>
        <v>0.59399999999999997</v>
      </c>
    </row>
    <row r="20" spans="1:4" ht="20.100000000000001" customHeight="1">
      <c r="A20" s="143" t="s">
        <v>69</v>
      </c>
      <c r="B20" s="158">
        <v>35079</v>
      </c>
      <c r="C20" s="159">
        <v>36063</v>
      </c>
      <c r="D20" s="209">
        <f t="shared" si="0"/>
        <v>0.97270000000000001</v>
      </c>
    </row>
    <row r="21" spans="1:4" ht="20.100000000000001" customHeight="1">
      <c r="A21" s="154" t="s">
        <v>415</v>
      </c>
      <c r="B21" s="158"/>
      <c r="C21" s="159"/>
      <c r="D21" s="209"/>
    </row>
    <row r="22" spans="1:4" ht="20.100000000000001" customHeight="1">
      <c r="A22" s="157" t="s">
        <v>271</v>
      </c>
      <c r="B22" s="158"/>
      <c r="C22" s="159"/>
      <c r="D22" s="209"/>
    </row>
    <row r="23" spans="1:4" ht="20.100000000000001" customHeight="1">
      <c r="A23" s="157" t="s">
        <v>68</v>
      </c>
      <c r="B23" s="158"/>
      <c r="C23" s="159"/>
      <c r="D23" s="209"/>
    </row>
    <row r="24" spans="1:4" ht="20.100000000000001" customHeight="1">
      <c r="A24" s="157" t="s">
        <v>67</v>
      </c>
      <c r="B24" s="158"/>
      <c r="C24" s="159"/>
      <c r="D24" s="209"/>
    </row>
    <row r="25" spans="1:4" ht="20.100000000000001" customHeight="1">
      <c r="A25" s="157" t="s">
        <v>420</v>
      </c>
      <c r="B25" s="158"/>
      <c r="C25" s="159"/>
      <c r="D25" s="209"/>
    </row>
    <row r="26" spans="1:4" ht="20.100000000000001" customHeight="1">
      <c r="A26" s="157" t="s">
        <v>69</v>
      </c>
      <c r="B26" s="158"/>
      <c r="C26" s="159"/>
      <c r="D26" s="209"/>
    </row>
    <row r="27" spans="1:4" ht="20.100000000000001" customHeight="1">
      <c r="A27" s="154" t="s">
        <v>416</v>
      </c>
      <c r="B27" s="158"/>
      <c r="C27" s="159"/>
      <c r="D27" s="209"/>
    </row>
    <row r="28" spans="1:4" ht="20.100000000000001" customHeight="1">
      <c r="A28" s="157" t="s">
        <v>421</v>
      </c>
      <c r="B28" s="158"/>
      <c r="C28" s="159"/>
      <c r="D28" s="209"/>
    </row>
    <row r="29" spans="1:4" ht="20.100000000000001" customHeight="1">
      <c r="A29" s="157" t="s">
        <v>68</v>
      </c>
      <c r="B29" s="158"/>
      <c r="C29" s="159"/>
      <c r="D29" s="209"/>
    </row>
    <row r="30" spans="1:4" ht="20.100000000000001" customHeight="1">
      <c r="A30" s="157" t="s">
        <v>67</v>
      </c>
      <c r="B30" s="158"/>
      <c r="C30" s="159"/>
      <c r="D30" s="209"/>
    </row>
    <row r="31" spans="1:4" ht="20.100000000000001" customHeight="1">
      <c r="A31" s="160" t="s">
        <v>269</v>
      </c>
      <c r="B31" s="158"/>
      <c r="C31" s="159"/>
      <c r="D31" s="209"/>
    </row>
    <row r="32" spans="1:4" ht="20.100000000000001" customHeight="1">
      <c r="A32" s="160" t="s">
        <v>422</v>
      </c>
      <c r="B32" s="158"/>
      <c r="C32" s="159"/>
      <c r="D32" s="209"/>
    </row>
    <row r="33" spans="1:4" ht="20.100000000000001" customHeight="1">
      <c r="A33" s="157" t="s">
        <v>69</v>
      </c>
      <c r="B33" s="158"/>
      <c r="C33" s="159"/>
      <c r="D33" s="209"/>
    </row>
    <row r="34" spans="1:4" ht="20.100000000000001" customHeight="1">
      <c r="A34" s="154" t="s">
        <v>417</v>
      </c>
      <c r="B34" s="158">
        <f>SUM(B35:B38)</f>
        <v>72902</v>
      </c>
      <c r="C34" s="158">
        <f>SUM(C35:C38)</f>
        <v>74085</v>
      </c>
      <c r="D34" s="209">
        <f t="shared" si="0"/>
        <v>0.98399999999999999</v>
      </c>
    </row>
    <row r="35" spans="1:4" ht="20.100000000000001" customHeight="1">
      <c r="A35" s="143" t="s">
        <v>268</v>
      </c>
      <c r="B35" s="158">
        <v>36233</v>
      </c>
      <c r="C35" s="159">
        <v>35068</v>
      </c>
      <c r="D35" s="209">
        <f t="shared" si="0"/>
        <v>1.0331999999999999</v>
      </c>
    </row>
    <row r="36" spans="1:4" ht="20.100000000000001" customHeight="1">
      <c r="A36" s="143" t="s">
        <v>68</v>
      </c>
      <c r="B36" s="158">
        <v>36000</v>
      </c>
      <c r="C36" s="207">
        <v>37800</v>
      </c>
      <c r="D36" s="209">
        <f t="shared" si="0"/>
        <v>0.95240000000000002</v>
      </c>
    </row>
    <row r="37" spans="1:4" ht="20.100000000000001" customHeight="1">
      <c r="A37" s="143" t="s">
        <v>67</v>
      </c>
      <c r="B37" s="158">
        <v>189</v>
      </c>
      <c r="C37" s="159">
        <v>207</v>
      </c>
      <c r="D37" s="209">
        <f t="shared" si="0"/>
        <v>0.91300000000000003</v>
      </c>
    </row>
    <row r="38" spans="1:4" ht="20.100000000000001" customHeight="1">
      <c r="A38" s="143" t="s">
        <v>69</v>
      </c>
      <c r="B38" s="158">
        <v>480</v>
      </c>
      <c r="C38" s="159">
        <v>1010</v>
      </c>
      <c r="D38" s="209">
        <f t="shared" si="0"/>
        <v>0.47520000000000001</v>
      </c>
    </row>
    <row r="39" spans="1:4" ht="20.100000000000001" customHeight="1">
      <c r="A39" s="154" t="s">
        <v>418</v>
      </c>
      <c r="B39" s="158">
        <f>SUM(B40:B43)</f>
        <v>227521</v>
      </c>
      <c r="C39" s="158">
        <f>SUM(C40:C43)</f>
        <v>220381</v>
      </c>
      <c r="D39" s="209">
        <f t="shared" si="0"/>
        <v>1.0324</v>
      </c>
    </row>
    <row r="40" spans="1:4" ht="20.100000000000001" customHeight="1">
      <c r="A40" s="157" t="s">
        <v>270</v>
      </c>
      <c r="B40" s="158">
        <v>82444</v>
      </c>
      <c r="C40" s="159">
        <v>79540</v>
      </c>
      <c r="D40" s="209">
        <f t="shared" si="0"/>
        <v>1.0365</v>
      </c>
    </row>
    <row r="41" spans="1:4" ht="20.100000000000001" customHeight="1">
      <c r="A41" s="157" t="s">
        <v>68</v>
      </c>
      <c r="B41" s="158">
        <v>144277</v>
      </c>
      <c r="C41" s="159">
        <v>140241</v>
      </c>
      <c r="D41" s="209">
        <f t="shared" si="0"/>
        <v>1.0287999999999999</v>
      </c>
    </row>
    <row r="42" spans="1:4" ht="20.100000000000001" customHeight="1">
      <c r="A42" s="157" t="s">
        <v>67</v>
      </c>
      <c r="B42" s="158">
        <v>800</v>
      </c>
      <c r="C42" s="159">
        <v>600</v>
      </c>
      <c r="D42" s="209">
        <f t="shared" si="0"/>
        <v>1.3332999999999999</v>
      </c>
    </row>
    <row r="43" spans="1:4" ht="20.100000000000001" customHeight="1">
      <c r="A43" s="157" t="s">
        <v>69</v>
      </c>
      <c r="B43" s="158"/>
      <c r="C43" s="159"/>
      <c r="D43" s="209"/>
    </row>
    <row r="44" spans="1:4" s="150" customFormat="1" ht="20.100000000000001" customHeight="1">
      <c r="A44" s="55" t="s">
        <v>399</v>
      </c>
      <c r="B44" s="158">
        <f>SUM(B5,B11,B16,B21,B27,B34,B39)</f>
        <v>538267</v>
      </c>
      <c r="C44" s="158">
        <f>SUM(C5,C11,C16,C21,C27,C34,C39)</f>
        <v>541977</v>
      </c>
      <c r="D44" s="209">
        <f t="shared" si="0"/>
        <v>0.99319999999999997</v>
      </c>
    </row>
  </sheetData>
  <mergeCells count="1">
    <mergeCell ref="A2:D2"/>
  </mergeCells>
  <phoneticPr fontId="37" type="noConversion"/>
  <conditionalFormatting sqref="A22:A26">
    <cfRule type="expression" dxfId="5" priority="1" stopIfTrue="1">
      <formula>"len($A:$A)=3"</formula>
    </cfRule>
  </conditionalFormatting>
  <conditionalFormatting sqref="A5:A8 A30">
    <cfRule type="expression" dxfId="4" priority="3" stopIfTrue="1">
      <formula>"len($A:$A)=3"</formula>
    </cfRule>
  </conditionalFormatting>
  <conditionalFormatting sqref="A33 A10 A12:A15 A27:A29 A40:A43">
    <cfRule type="expression" dxfId="3" priority="2" stopIfTrue="1">
      <formula>"len($A:$A)=3"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4" sqref="A4"/>
    </sheetView>
  </sheetViews>
  <sheetFormatPr defaultColWidth="9" defaultRowHeight="14.25"/>
  <cols>
    <col min="1" max="1" width="46.375" style="39" customWidth="1"/>
    <col min="2" max="2" width="13.75" style="40" customWidth="1"/>
    <col min="3" max="3" width="13.75" style="39" customWidth="1"/>
    <col min="4" max="4" width="16" style="39" customWidth="1"/>
    <col min="5" max="16384" width="9" style="39"/>
  </cols>
  <sheetData>
    <row r="1" spans="1:4" ht="19.350000000000001" customHeight="1">
      <c r="A1" s="133" t="s">
        <v>423</v>
      </c>
    </row>
    <row r="2" spans="1:4" ht="26.45" customHeight="1">
      <c r="A2" s="251" t="s">
        <v>546</v>
      </c>
      <c r="B2" s="251"/>
      <c r="C2" s="251"/>
      <c r="D2" s="251"/>
    </row>
    <row r="3" spans="1:4" ht="23.25" customHeight="1">
      <c r="A3" s="96"/>
      <c r="B3" s="28"/>
      <c r="C3" s="29"/>
      <c r="D3" s="132" t="s">
        <v>59</v>
      </c>
    </row>
    <row r="4" spans="1:4" ht="44.45" customHeight="1">
      <c r="A4" s="153" t="s">
        <v>57</v>
      </c>
      <c r="B4" s="141" t="s">
        <v>73</v>
      </c>
      <c r="C4" s="142" t="s">
        <v>542</v>
      </c>
      <c r="D4" s="142" t="s">
        <v>543</v>
      </c>
    </row>
    <row r="5" spans="1:4" ht="20.100000000000001" customHeight="1">
      <c r="A5" s="154" t="s">
        <v>70</v>
      </c>
      <c r="B5" s="155"/>
      <c r="C5" s="155"/>
      <c r="D5" s="156"/>
    </row>
    <row r="6" spans="1:4" ht="20.100000000000001" customHeight="1">
      <c r="A6" s="157" t="s">
        <v>272</v>
      </c>
      <c r="B6" s="155"/>
      <c r="C6" s="155"/>
      <c r="D6" s="156"/>
    </row>
    <row r="7" spans="1:4" ht="20.100000000000001" customHeight="1">
      <c r="A7" s="157" t="s">
        <v>424</v>
      </c>
      <c r="B7" s="155"/>
      <c r="C7" s="155"/>
      <c r="D7" s="156"/>
    </row>
    <row r="8" spans="1:4" ht="20.100000000000001" customHeight="1">
      <c r="A8" s="157" t="s">
        <v>425</v>
      </c>
      <c r="B8" s="155"/>
      <c r="C8" s="155"/>
      <c r="D8" s="156"/>
    </row>
    <row r="9" spans="1:4" ht="20.100000000000001" customHeight="1">
      <c r="A9" s="157" t="s">
        <v>426</v>
      </c>
      <c r="B9" s="155"/>
      <c r="C9" s="155"/>
      <c r="D9" s="156"/>
    </row>
    <row r="10" spans="1:4" ht="20.100000000000001" customHeight="1">
      <c r="A10" s="157" t="s">
        <v>427</v>
      </c>
      <c r="B10" s="155"/>
      <c r="C10" s="155"/>
      <c r="D10" s="156"/>
    </row>
    <row r="11" spans="1:4" ht="20.100000000000001" customHeight="1">
      <c r="A11" s="154" t="s">
        <v>363</v>
      </c>
      <c r="B11" s="158"/>
      <c r="C11" s="159"/>
      <c r="D11" s="159"/>
    </row>
    <row r="12" spans="1:4" ht="20.100000000000001" customHeight="1">
      <c r="A12" s="161" t="s">
        <v>276</v>
      </c>
      <c r="B12" s="158"/>
      <c r="C12" s="159"/>
      <c r="D12" s="159"/>
    </row>
    <row r="13" spans="1:4" ht="20.100000000000001" customHeight="1">
      <c r="A13" s="161" t="s">
        <v>277</v>
      </c>
      <c r="B13" s="158"/>
      <c r="C13" s="159"/>
      <c r="D13" s="159"/>
    </row>
    <row r="14" spans="1:4" ht="20.100000000000001" customHeight="1">
      <c r="A14" s="157" t="s">
        <v>425</v>
      </c>
      <c r="B14" s="158"/>
      <c r="C14" s="159"/>
      <c r="D14" s="159"/>
    </row>
    <row r="15" spans="1:4" ht="20.100000000000001" customHeight="1">
      <c r="A15" s="161" t="s">
        <v>278</v>
      </c>
      <c r="B15" s="158"/>
      <c r="C15" s="159"/>
      <c r="D15" s="159"/>
    </row>
    <row r="16" spans="1:4" ht="20.100000000000001" customHeight="1">
      <c r="A16" s="161" t="s">
        <v>281</v>
      </c>
      <c r="B16" s="158"/>
      <c r="C16" s="159"/>
      <c r="D16" s="159"/>
    </row>
    <row r="17" spans="1:4" ht="20.100000000000001" customHeight="1">
      <c r="A17" s="161" t="s">
        <v>280</v>
      </c>
      <c r="B17" s="158"/>
      <c r="C17" s="159"/>
      <c r="D17" s="159"/>
    </row>
    <row r="18" spans="1:4" ht="20.100000000000001" customHeight="1">
      <c r="A18" s="161" t="s">
        <v>279</v>
      </c>
      <c r="B18" s="158"/>
      <c r="C18" s="159"/>
      <c r="D18" s="159"/>
    </row>
    <row r="19" spans="1:4" ht="20.100000000000001" customHeight="1">
      <c r="A19" s="161" t="s">
        <v>427</v>
      </c>
      <c r="B19" s="158"/>
      <c r="C19" s="159"/>
      <c r="D19" s="159"/>
    </row>
    <row r="20" spans="1:4" ht="20.100000000000001" customHeight="1">
      <c r="A20" s="154" t="s">
        <v>364</v>
      </c>
      <c r="B20" s="158">
        <f>SUM(B21:B23)</f>
        <v>233139</v>
      </c>
      <c r="C20" s="158">
        <f>SUM(C21:C23)</f>
        <v>242401</v>
      </c>
      <c r="D20" s="159"/>
    </row>
    <row r="21" spans="1:4" ht="20.100000000000001" customHeight="1">
      <c r="A21" s="162" t="s">
        <v>428</v>
      </c>
      <c r="B21" s="158">
        <v>155478</v>
      </c>
      <c r="C21" s="159">
        <v>162630</v>
      </c>
      <c r="D21" s="159"/>
    </row>
    <row r="22" spans="1:4" ht="20.100000000000001" customHeight="1">
      <c r="A22" s="162" t="s">
        <v>429</v>
      </c>
      <c r="B22" s="158">
        <v>60420</v>
      </c>
      <c r="C22" s="159">
        <v>67099</v>
      </c>
      <c r="D22" s="159"/>
    </row>
    <row r="23" spans="1:4" ht="20.100000000000001" customHeight="1">
      <c r="A23" s="162" t="s">
        <v>427</v>
      </c>
      <c r="B23" s="158">
        <v>17241</v>
      </c>
      <c r="C23" s="159">
        <v>12672</v>
      </c>
      <c r="D23" s="159"/>
    </row>
    <row r="24" spans="1:4" ht="20.100000000000001" customHeight="1">
      <c r="A24" s="154" t="s">
        <v>365</v>
      </c>
      <c r="B24" s="158"/>
      <c r="C24" s="159"/>
      <c r="D24" s="159"/>
    </row>
    <row r="25" spans="1:4" ht="20.100000000000001" customHeight="1">
      <c r="A25" s="163" t="s">
        <v>274</v>
      </c>
      <c r="B25" s="158"/>
      <c r="C25" s="159"/>
      <c r="D25" s="159"/>
    </row>
    <row r="26" spans="1:4" ht="20.100000000000001" customHeight="1">
      <c r="A26" s="163" t="s">
        <v>275</v>
      </c>
      <c r="B26" s="158"/>
      <c r="C26" s="159"/>
      <c r="D26" s="159"/>
    </row>
    <row r="27" spans="1:4" ht="20.100000000000001" customHeight="1">
      <c r="A27" s="163" t="s">
        <v>430</v>
      </c>
      <c r="B27" s="158"/>
      <c r="C27" s="159"/>
      <c r="D27" s="159"/>
    </row>
    <row r="28" spans="1:4" ht="20.100000000000001" customHeight="1">
      <c r="A28" s="163" t="s">
        <v>431</v>
      </c>
      <c r="B28" s="158"/>
      <c r="C28" s="159"/>
      <c r="D28" s="159"/>
    </row>
    <row r="29" spans="1:4" ht="20.100000000000001" customHeight="1">
      <c r="A29" s="163" t="s">
        <v>427</v>
      </c>
      <c r="B29" s="158"/>
      <c r="C29" s="159"/>
      <c r="D29" s="159"/>
    </row>
    <row r="30" spans="1:4" ht="20.100000000000001" customHeight="1">
      <c r="A30" s="154" t="s">
        <v>366</v>
      </c>
      <c r="B30" s="158"/>
      <c r="C30" s="159"/>
      <c r="D30" s="159"/>
    </row>
    <row r="31" spans="1:4" ht="20.100000000000001" customHeight="1">
      <c r="A31" s="164" t="s">
        <v>432</v>
      </c>
      <c r="B31" s="158"/>
      <c r="C31" s="159"/>
      <c r="D31" s="159"/>
    </row>
    <row r="32" spans="1:4" ht="20.100000000000001" customHeight="1">
      <c r="A32" s="164" t="s">
        <v>273</v>
      </c>
      <c r="B32" s="158"/>
      <c r="C32" s="159"/>
      <c r="D32" s="159"/>
    </row>
    <row r="33" spans="1:4" ht="20.100000000000001" customHeight="1">
      <c r="A33" s="157" t="s">
        <v>433</v>
      </c>
      <c r="B33" s="158"/>
      <c r="C33" s="159"/>
      <c r="D33" s="159"/>
    </row>
    <row r="34" spans="1:4" ht="20.100000000000001" customHeight="1">
      <c r="A34" s="164" t="s">
        <v>427</v>
      </c>
      <c r="B34" s="158"/>
      <c r="C34" s="159"/>
      <c r="D34" s="159"/>
    </row>
    <row r="35" spans="1:4" ht="20.100000000000001" customHeight="1">
      <c r="A35" s="154" t="s">
        <v>367</v>
      </c>
      <c r="B35" s="158">
        <f>SUM(B36:B37)</f>
        <v>77902</v>
      </c>
      <c r="C35" s="158">
        <f>SUM(C36:C37)</f>
        <v>77085</v>
      </c>
      <c r="D35" s="159"/>
    </row>
    <row r="36" spans="1:4" ht="20.100000000000001" customHeight="1">
      <c r="A36" s="165" t="s">
        <v>272</v>
      </c>
      <c r="B36" s="158">
        <v>75862</v>
      </c>
      <c r="C36" s="159">
        <v>72970</v>
      </c>
      <c r="D36" s="159"/>
    </row>
    <row r="37" spans="1:4" ht="20.100000000000001" customHeight="1">
      <c r="A37" s="165" t="s">
        <v>427</v>
      </c>
      <c r="B37" s="158">
        <v>2040</v>
      </c>
      <c r="C37" s="159">
        <v>4115</v>
      </c>
      <c r="D37" s="159"/>
    </row>
    <row r="38" spans="1:4" ht="20.100000000000001" customHeight="1">
      <c r="A38" s="154" t="s">
        <v>368</v>
      </c>
      <c r="B38" s="158">
        <f>SUM(B39:B41)</f>
        <v>218354</v>
      </c>
      <c r="C38" s="158">
        <f>SUM(C39:C41)</f>
        <v>212274</v>
      </c>
      <c r="D38" s="159"/>
    </row>
    <row r="39" spans="1:4" ht="20.100000000000001" customHeight="1">
      <c r="A39" s="166" t="s">
        <v>434</v>
      </c>
      <c r="B39" s="158">
        <v>186854</v>
      </c>
      <c r="C39" s="159">
        <v>189163</v>
      </c>
      <c r="D39" s="159"/>
    </row>
    <row r="40" spans="1:4" ht="20.100000000000001" customHeight="1">
      <c r="A40" s="166" t="s">
        <v>435</v>
      </c>
      <c r="B40" s="158">
        <v>31500</v>
      </c>
      <c r="C40" s="159">
        <v>23096</v>
      </c>
      <c r="D40" s="159"/>
    </row>
    <row r="41" spans="1:4" ht="20.100000000000001" customHeight="1">
      <c r="A41" s="166" t="s">
        <v>427</v>
      </c>
      <c r="B41" s="158"/>
      <c r="C41" s="159">
        <v>15</v>
      </c>
      <c r="D41" s="159"/>
    </row>
    <row r="42" spans="1:4" s="150" customFormat="1" ht="20.100000000000001" customHeight="1">
      <c r="A42" s="55" t="s">
        <v>399</v>
      </c>
      <c r="B42" s="158">
        <f>SUM(B5,B11,B20,B24,B30,B35,B38)</f>
        <v>529395</v>
      </c>
      <c r="C42" s="158">
        <f>SUM(C5,C11,C20,C24,C30,C35,C38)</f>
        <v>531760</v>
      </c>
      <c r="D42" s="149"/>
    </row>
    <row r="44" spans="1:4">
      <c r="A44" s="252"/>
      <c r="B44" s="252"/>
      <c r="C44" s="252"/>
      <c r="D44" s="252"/>
    </row>
  </sheetData>
  <mergeCells count="2">
    <mergeCell ref="A2:D2"/>
    <mergeCell ref="A44:D44"/>
  </mergeCells>
  <phoneticPr fontId="37" type="noConversion"/>
  <conditionalFormatting sqref="A14">
    <cfRule type="expression" dxfId="2" priority="2" stopIfTrue="1">
      <formula>"len($A:$A)=3"</formula>
    </cfRule>
  </conditionalFormatting>
  <conditionalFormatting sqref="D42">
    <cfRule type="cellIs" dxfId="1" priority="1" stopIfTrue="1" operator="lessThan">
      <formula>0</formula>
    </cfRule>
  </conditionalFormatting>
  <conditionalFormatting sqref="A5:A10 A30:A34">
    <cfRule type="expression" dxfId="0" priority="3" stopIfTrue="1">
      <formula>"len($A:$A)=3"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O14" sqref="O14"/>
    </sheetView>
  </sheetViews>
  <sheetFormatPr defaultColWidth="10" defaultRowHeight="14.25"/>
  <cols>
    <col min="1" max="1" width="23.875" style="100" customWidth="1"/>
    <col min="2" max="7" width="11.125" style="97" customWidth="1"/>
    <col min="8" max="8" width="9.75" style="97" customWidth="1"/>
    <col min="9" max="256" width="10" style="97"/>
    <col min="257" max="257" width="22.75" style="97" customWidth="1"/>
    <col min="258" max="263" width="13.75" style="97" customWidth="1"/>
    <col min="264" max="264" width="9.75" style="97" customWidth="1"/>
    <col min="265" max="512" width="10" style="97"/>
    <col min="513" max="513" width="22.75" style="97" customWidth="1"/>
    <col min="514" max="519" width="13.75" style="97" customWidth="1"/>
    <col min="520" max="520" width="9.75" style="97" customWidth="1"/>
    <col min="521" max="768" width="10" style="97"/>
    <col min="769" max="769" width="22.75" style="97" customWidth="1"/>
    <col min="770" max="775" width="13.75" style="97" customWidth="1"/>
    <col min="776" max="776" width="9.75" style="97" customWidth="1"/>
    <col min="777" max="1024" width="10" style="97"/>
    <col min="1025" max="1025" width="22.75" style="97" customWidth="1"/>
    <col min="1026" max="1031" width="13.75" style="97" customWidth="1"/>
    <col min="1032" max="1032" width="9.75" style="97" customWidth="1"/>
    <col min="1033" max="1280" width="10" style="97"/>
    <col min="1281" max="1281" width="22.75" style="97" customWidth="1"/>
    <col min="1282" max="1287" width="13.75" style="97" customWidth="1"/>
    <col min="1288" max="1288" width="9.75" style="97" customWidth="1"/>
    <col min="1289" max="1536" width="10" style="97"/>
    <col min="1537" max="1537" width="22.75" style="97" customWidth="1"/>
    <col min="1538" max="1543" width="13.75" style="97" customWidth="1"/>
    <col min="1544" max="1544" width="9.75" style="97" customWidth="1"/>
    <col min="1545" max="1792" width="10" style="97"/>
    <col min="1793" max="1793" width="22.75" style="97" customWidth="1"/>
    <col min="1794" max="1799" width="13.75" style="97" customWidth="1"/>
    <col min="1800" max="1800" width="9.75" style="97" customWidth="1"/>
    <col min="1801" max="2048" width="10" style="97"/>
    <col min="2049" max="2049" width="22.75" style="97" customWidth="1"/>
    <col min="2050" max="2055" width="13.75" style="97" customWidth="1"/>
    <col min="2056" max="2056" width="9.75" style="97" customWidth="1"/>
    <col min="2057" max="2304" width="10" style="97"/>
    <col min="2305" max="2305" width="22.75" style="97" customWidth="1"/>
    <col min="2306" max="2311" width="13.75" style="97" customWidth="1"/>
    <col min="2312" max="2312" width="9.75" style="97" customWidth="1"/>
    <col min="2313" max="2560" width="10" style="97"/>
    <col min="2561" max="2561" width="22.75" style="97" customWidth="1"/>
    <col min="2562" max="2567" width="13.75" style="97" customWidth="1"/>
    <col min="2568" max="2568" width="9.75" style="97" customWidth="1"/>
    <col min="2569" max="2816" width="10" style="97"/>
    <col min="2817" max="2817" width="22.75" style="97" customWidth="1"/>
    <col min="2818" max="2823" width="13.75" style="97" customWidth="1"/>
    <col min="2824" max="2824" width="9.75" style="97" customWidth="1"/>
    <col min="2825" max="3072" width="10" style="97"/>
    <col min="3073" max="3073" width="22.75" style="97" customWidth="1"/>
    <col min="3074" max="3079" width="13.75" style="97" customWidth="1"/>
    <col min="3080" max="3080" width="9.75" style="97" customWidth="1"/>
    <col min="3081" max="3328" width="10" style="97"/>
    <col min="3329" max="3329" width="22.75" style="97" customWidth="1"/>
    <col min="3330" max="3335" width="13.75" style="97" customWidth="1"/>
    <col min="3336" max="3336" width="9.75" style="97" customWidth="1"/>
    <col min="3337" max="3584" width="10" style="97"/>
    <col min="3585" max="3585" width="22.75" style="97" customWidth="1"/>
    <col min="3586" max="3591" width="13.75" style="97" customWidth="1"/>
    <col min="3592" max="3592" width="9.75" style="97" customWidth="1"/>
    <col min="3593" max="3840" width="10" style="97"/>
    <col min="3841" max="3841" width="22.75" style="97" customWidth="1"/>
    <col min="3842" max="3847" width="13.75" style="97" customWidth="1"/>
    <col min="3848" max="3848" width="9.75" style="97" customWidth="1"/>
    <col min="3849" max="4096" width="10" style="97"/>
    <col min="4097" max="4097" width="22.75" style="97" customWidth="1"/>
    <col min="4098" max="4103" width="13.75" style="97" customWidth="1"/>
    <col min="4104" max="4104" width="9.75" style="97" customWidth="1"/>
    <col min="4105" max="4352" width="10" style="97"/>
    <col min="4353" max="4353" width="22.75" style="97" customWidth="1"/>
    <col min="4354" max="4359" width="13.75" style="97" customWidth="1"/>
    <col min="4360" max="4360" width="9.75" style="97" customWidth="1"/>
    <col min="4361" max="4608" width="10" style="97"/>
    <col min="4609" max="4609" width="22.75" style="97" customWidth="1"/>
    <col min="4610" max="4615" width="13.75" style="97" customWidth="1"/>
    <col min="4616" max="4616" width="9.75" style="97" customWidth="1"/>
    <col min="4617" max="4864" width="10" style="97"/>
    <col min="4865" max="4865" width="22.75" style="97" customWidth="1"/>
    <col min="4866" max="4871" width="13.75" style="97" customWidth="1"/>
    <col min="4872" max="4872" width="9.75" style="97" customWidth="1"/>
    <col min="4873" max="5120" width="10" style="97"/>
    <col min="5121" max="5121" width="22.75" style="97" customWidth="1"/>
    <col min="5122" max="5127" width="13.75" style="97" customWidth="1"/>
    <col min="5128" max="5128" width="9.75" style="97" customWidth="1"/>
    <col min="5129" max="5376" width="10" style="97"/>
    <col min="5377" max="5377" width="22.75" style="97" customWidth="1"/>
    <col min="5378" max="5383" width="13.75" style="97" customWidth="1"/>
    <col min="5384" max="5384" width="9.75" style="97" customWidth="1"/>
    <col min="5385" max="5632" width="10" style="97"/>
    <col min="5633" max="5633" width="22.75" style="97" customWidth="1"/>
    <col min="5634" max="5639" width="13.75" style="97" customWidth="1"/>
    <col min="5640" max="5640" width="9.75" style="97" customWidth="1"/>
    <col min="5641" max="5888" width="10" style="97"/>
    <col min="5889" max="5889" width="22.75" style="97" customWidth="1"/>
    <col min="5890" max="5895" width="13.75" style="97" customWidth="1"/>
    <col min="5896" max="5896" width="9.75" style="97" customWidth="1"/>
    <col min="5897" max="6144" width="10" style="97"/>
    <col min="6145" max="6145" width="22.75" style="97" customWidth="1"/>
    <col min="6146" max="6151" width="13.75" style="97" customWidth="1"/>
    <col min="6152" max="6152" width="9.75" style="97" customWidth="1"/>
    <col min="6153" max="6400" width="10" style="97"/>
    <col min="6401" max="6401" width="22.75" style="97" customWidth="1"/>
    <col min="6402" max="6407" width="13.75" style="97" customWidth="1"/>
    <col min="6408" max="6408" width="9.75" style="97" customWidth="1"/>
    <col min="6409" max="6656" width="10" style="97"/>
    <col min="6657" max="6657" width="22.75" style="97" customWidth="1"/>
    <col min="6658" max="6663" width="13.75" style="97" customWidth="1"/>
    <col min="6664" max="6664" width="9.75" style="97" customWidth="1"/>
    <col min="6665" max="6912" width="10" style="97"/>
    <col min="6913" max="6913" width="22.75" style="97" customWidth="1"/>
    <col min="6914" max="6919" width="13.75" style="97" customWidth="1"/>
    <col min="6920" max="6920" width="9.75" style="97" customWidth="1"/>
    <col min="6921" max="7168" width="10" style="97"/>
    <col min="7169" max="7169" width="22.75" style="97" customWidth="1"/>
    <col min="7170" max="7175" width="13.75" style="97" customWidth="1"/>
    <col min="7176" max="7176" width="9.75" style="97" customWidth="1"/>
    <col min="7177" max="7424" width="10" style="97"/>
    <col min="7425" max="7425" width="22.75" style="97" customWidth="1"/>
    <col min="7426" max="7431" width="13.75" style="97" customWidth="1"/>
    <col min="7432" max="7432" width="9.75" style="97" customWidth="1"/>
    <col min="7433" max="7680" width="10" style="97"/>
    <col min="7681" max="7681" width="22.75" style="97" customWidth="1"/>
    <col min="7682" max="7687" width="13.75" style="97" customWidth="1"/>
    <col min="7688" max="7688" width="9.75" style="97" customWidth="1"/>
    <col min="7689" max="7936" width="10" style="97"/>
    <col min="7937" max="7937" width="22.75" style="97" customWidth="1"/>
    <col min="7938" max="7943" width="13.75" style="97" customWidth="1"/>
    <col min="7944" max="7944" width="9.75" style="97" customWidth="1"/>
    <col min="7945" max="8192" width="10" style="97"/>
    <col min="8193" max="8193" width="22.75" style="97" customWidth="1"/>
    <col min="8194" max="8199" width="13.75" style="97" customWidth="1"/>
    <col min="8200" max="8200" width="9.75" style="97" customWidth="1"/>
    <col min="8201" max="8448" width="10" style="97"/>
    <col min="8449" max="8449" width="22.75" style="97" customWidth="1"/>
    <col min="8450" max="8455" width="13.75" style="97" customWidth="1"/>
    <col min="8456" max="8456" width="9.75" style="97" customWidth="1"/>
    <col min="8457" max="8704" width="10" style="97"/>
    <col min="8705" max="8705" width="22.75" style="97" customWidth="1"/>
    <col min="8706" max="8711" width="13.75" style="97" customWidth="1"/>
    <col min="8712" max="8712" width="9.75" style="97" customWidth="1"/>
    <col min="8713" max="8960" width="10" style="97"/>
    <col min="8961" max="8961" width="22.75" style="97" customWidth="1"/>
    <col min="8962" max="8967" width="13.75" style="97" customWidth="1"/>
    <col min="8968" max="8968" width="9.75" style="97" customWidth="1"/>
    <col min="8969" max="9216" width="10" style="97"/>
    <col min="9217" max="9217" width="22.75" style="97" customWidth="1"/>
    <col min="9218" max="9223" width="13.75" style="97" customWidth="1"/>
    <col min="9224" max="9224" width="9.75" style="97" customWidth="1"/>
    <col min="9225" max="9472" width="10" style="97"/>
    <col min="9473" max="9473" width="22.75" style="97" customWidth="1"/>
    <col min="9474" max="9479" width="13.75" style="97" customWidth="1"/>
    <col min="9480" max="9480" width="9.75" style="97" customWidth="1"/>
    <col min="9481" max="9728" width="10" style="97"/>
    <col min="9729" max="9729" width="22.75" style="97" customWidth="1"/>
    <col min="9730" max="9735" width="13.75" style="97" customWidth="1"/>
    <col min="9736" max="9736" width="9.75" style="97" customWidth="1"/>
    <col min="9737" max="9984" width="10" style="97"/>
    <col min="9985" max="9985" width="22.75" style="97" customWidth="1"/>
    <col min="9986" max="9991" width="13.75" style="97" customWidth="1"/>
    <col min="9992" max="9992" width="9.75" style="97" customWidth="1"/>
    <col min="9993" max="10240" width="10" style="97"/>
    <col min="10241" max="10241" width="22.75" style="97" customWidth="1"/>
    <col min="10242" max="10247" width="13.75" style="97" customWidth="1"/>
    <col min="10248" max="10248" width="9.75" style="97" customWidth="1"/>
    <col min="10249" max="10496" width="10" style="97"/>
    <col min="10497" max="10497" width="22.75" style="97" customWidth="1"/>
    <col min="10498" max="10503" width="13.75" style="97" customWidth="1"/>
    <col min="10504" max="10504" width="9.75" style="97" customWidth="1"/>
    <col min="10505" max="10752" width="10" style="97"/>
    <col min="10753" max="10753" width="22.75" style="97" customWidth="1"/>
    <col min="10754" max="10759" width="13.75" style="97" customWidth="1"/>
    <col min="10760" max="10760" width="9.75" style="97" customWidth="1"/>
    <col min="10761" max="11008" width="10" style="97"/>
    <col min="11009" max="11009" width="22.75" style="97" customWidth="1"/>
    <col min="11010" max="11015" width="13.75" style="97" customWidth="1"/>
    <col min="11016" max="11016" width="9.75" style="97" customWidth="1"/>
    <col min="11017" max="11264" width="10" style="97"/>
    <col min="11265" max="11265" width="22.75" style="97" customWidth="1"/>
    <col min="11266" max="11271" width="13.75" style="97" customWidth="1"/>
    <col min="11272" max="11272" width="9.75" style="97" customWidth="1"/>
    <col min="11273" max="11520" width="10" style="97"/>
    <col min="11521" max="11521" width="22.75" style="97" customWidth="1"/>
    <col min="11522" max="11527" width="13.75" style="97" customWidth="1"/>
    <col min="11528" max="11528" width="9.75" style="97" customWidth="1"/>
    <col min="11529" max="11776" width="10" style="97"/>
    <col min="11777" max="11777" width="22.75" style="97" customWidth="1"/>
    <col min="11778" max="11783" width="13.75" style="97" customWidth="1"/>
    <col min="11784" max="11784" width="9.75" style="97" customWidth="1"/>
    <col min="11785" max="12032" width="10" style="97"/>
    <col min="12033" max="12033" width="22.75" style="97" customWidth="1"/>
    <col min="12034" max="12039" width="13.75" style="97" customWidth="1"/>
    <col min="12040" max="12040" width="9.75" style="97" customWidth="1"/>
    <col min="12041" max="12288" width="10" style="97"/>
    <col min="12289" max="12289" width="22.75" style="97" customWidth="1"/>
    <col min="12290" max="12295" width="13.75" style="97" customWidth="1"/>
    <col min="12296" max="12296" width="9.75" style="97" customWidth="1"/>
    <col min="12297" max="12544" width="10" style="97"/>
    <col min="12545" max="12545" width="22.75" style="97" customWidth="1"/>
    <col min="12546" max="12551" width="13.75" style="97" customWidth="1"/>
    <col min="12552" max="12552" width="9.75" style="97" customWidth="1"/>
    <col min="12553" max="12800" width="10" style="97"/>
    <col min="12801" max="12801" width="22.75" style="97" customWidth="1"/>
    <col min="12802" max="12807" width="13.75" style="97" customWidth="1"/>
    <col min="12808" max="12808" width="9.75" style="97" customWidth="1"/>
    <col min="12809" max="13056" width="10" style="97"/>
    <col min="13057" max="13057" width="22.75" style="97" customWidth="1"/>
    <col min="13058" max="13063" width="13.75" style="97" customWidth="1"/>
    <col min="13064" max="13064" width="9.75" style="97" customWidth="1"/>
    <col min="13065" max="13312" width="10" style="97"/>
    <col min="13313" max="13313" width="22.75" style="97" customWidth="1"/>
    <col min="13314" max="13319" width="13.75" style="97" customWidth="1"/>
    <col min="13320" max="13320" width="9.75" style="97" customWidth="1"/>
    <col min="13321" max="13568" width="10" style="97"/>
    <col min="13569" max="13569" width="22.75" style="97" customWidth="1"/>
    <col min="13570" max="13575" width="13.75" style="97" customWidth="1"/>
    <col min="13576" max="13576" width="9.75" style="97" customWidth="1"/>
    <col min="13577" max="13824" width="10" style="97"/>
    <col min="13825" max="13825" width="22.75" style="97" customWidth="1"/>
    <col min="13826" max="13831" width="13.75" style="97" customWidth="1"/>
    <col min="13832" max="13832" width="9.75" style="97" customWidth="1"/>
    <col min="13833" max="14080" width="10" style="97"/>
    <col min="14081" max="14081" width="22.75" style="97" customWidth="1"/>
    <col min="14082" max="14087" width="13.75" style="97" customWidth="1"/>
    <col min="14088" max="14088" width="9.75" style="97" customWidth="1"/>
    <col min="14089" max="14336" width="10" style="97"/>
    <col min="14337" max="14337" width="22.75" style="97" customWidth="1"/>
    <col min="14338" max="14343" width="13.75" style="97" customWidth="1"/>
    <col min="14344" max="14344" width="9.75" style="97" customWidth="1"/>
    <col min="14345" max="14592" width="10" style="97"/>
    <col min="14593" max="14593" width="22.75" style="97" customWidth="1"/>
    <col min="14594" max="14599" width="13.75" style="97" customWidth="1"/>
    <col min="14600" max="14600" width="9.75" style="97" customWidth="1"/>
    <col min="14601" max="14848" width="10" style="97"/>
    <col min="14849" max="14849" width="22.75" style="97" customWidth="1"/>
    <col min="14850" max="14855" width="13.75" style="97" customWidth="1"/>
    <col min="14856" max="14856" width="9.75" style="97" customWidth="1"/>
    <col min="14857" max="15104" width="10" style="97"/>
    <col min="15105" max="15105" width="22.75" style="97" customWidth="1"/>
    <col min="15106" max="15111" width="13.75" style="97" customWidth="1"/>
    <col min="15112" max="15112" width="9.75" style="97" customWidth="1"/>
    <col min="15113" max="15360" width="10" style="97"/>
    <col min="15361" max="15361" width="22.75" style="97" customWidth="1"/>
    <col min="15362" max="15367" width="13.75" style="97" customWidth="1"/>
    <col min="15368" max="15368" width="9.75" style="97" customWidth="1"/>
    <col min="15369" max="15616" width="10" style="97"/>
    <col min="15617" max="15617" width="22.75" style="97" customWidth="1"/>
    <col min="15618" max="15623" width="13.75" style="97" customWidth="1"/>
    <col min="15624" max="15624" width="9.75" style="97" customWidth="1"/>
    <col min="15625" max="15872" width="10" style="97"/>
    <col min="15873" max="15873" width="22.75" style="97" customWidth="1"/>
    <col min="15874" max="15879" width="13.75" style="97" customWidth="1"/>
    <col min="15880" max="15880" width="9.75" style="97" customWidth="1"/>
    <col min="15881" max="16128" width="10" style="97"/>
    <col min="16129" max="16129" width="22.75" style="97" customWidth="1"/>
    <col min="16130" max="16135" width="13.75" style="97" customWidth="1"/>
    <col min="16136" max="16136" width="9.75" style="97" customWidth="1"/>
    <col min="16137" max="16384" width="10" style="97"/>
  </cols>
  <sheetData>
    <row r="1" spans="1:7" ht="19.5" customHeight="1">
      <c r="A1" s="224" t="s">
        <v>843</v>
      </c>
    </row>
    <row r="2" spans="1:7" ht="24">
      <c r="A2" s="253" t="s">
        <v>844</v>
      </c>
      <c r="B2" s="253"/>
      <c r="C2" s="253"/>
      <c r="D2" s="253"/>
      <c r="E2" s="253"/>
      <c r="F2" s="253"/>
      <c r="G2" s="253"/>
    </row>
    <row r="3" spans="1:7" ht="23.25" customHeight="1">
      <c r="A3" s="98"/>
      <c r="B3" s="98"/>
      <c r="G3" s="99" t="s">
        <v>282</v>
      </c>
    </row>
    <row r="4" spans="1:7" ht="32.25" customHeight="1">
      <c r="A4" s="254" t="s">
        <v>845</v>
      </c>
      <c r="B4" s="254" t="s">
        <v>846</v>
      </c>
      <c r="C4" s="254"/>
      <c r="D4" s="254"/>
      <c r="E4" s="254" t="s">
        <v>847</v>
      </c>
      <c r="F4" s="254"/>
      <c r="G4" s="254"/>
    </row>
    <row r="5" spans="1:7" ht="32.25" customHeight="1">
      <c r="A5" s="254"/>
      <c r="B5" s="225" t="s">
        <v>60</v>
      </c>
      <c r="C5" s="225" t="s">
        <v>283</v>
      </c>
      <c r="D5" s="225" t="s">
        <v>284</v>
      </c>
      <c r="E5" s="225" t="s">
        <v>60</v>
      </c>
      <c r="F5" s="225" t="s">
        <v>283</v>
      </c>
      <c r="G5" s="225" t="s">
        <v>284</v>
      </c>
    </row>
    <row r="6" spans="1:7" ht="26.1" customHeight="1">
      <c r="A6" s="226" t="s">
        <v>848</v>
      </c>
      <c r="B6" s="227">
        <f t="shared" ref="B6:G6" si="0">B7+B8</f>
        <v>984.58</v>
      </c>
      <c r="C6" s="227">
        <f t="shared" si="0"/>
        <v>406.05</v>
      </c>
      <c r="D6" s="227">
        <f t="shared" si="0"/>
        <v>578.53</v>
      </c>
      <c r="E6" s="227">
        <f t="shared" si="0"/>
        <v>950.88</v>
      </c>
      <c r="F6" s="227">
        <f t="shared" si="0"/>
        <v>383.91</v>
      </c>
      <c r="G6" s="227">
        <f t="shared" si="0"/>
        <v>566.97</v>
      </c>
    </row>
    <row r="7" spans="1:7" ht="26.1" customHeight="1">
      <c r="A7" s="226" t="s">
        <v>849</v>
      </c>
      <c r="B7" s="227">
        <f>SUM(C7:D7)</f>
        <v>196.66</v>
      </c>
      <c r="C7" s="227">
        <v>71.98</v>
      </c>
      <c r="D7" s="227">
        <v>124.68</v>
      </c>
      <c r="E7" s="227">
        <f>SUM(F7:G7)</f>
        <v>187.95</v>
      </c>
      <c r="F7" s="227">
        <v>69.03</v>
      </c>
      <c r="G7" s="227">
        <v>118.92</v>
      </c>
    </row>
    <row r="8" spans="1:7" ht="26.1" customHeight="1">
      <c r="A8" s="226" t="s">
        <v>850</v>
      </c>
      <c r="B8" s="227">
        <f t="shared" ref="B8:B19" si="1">SUM(C8:D8)</f>
        <v>787.92</v>
      </c>
      <c r="C8" s="227">
        <f>SUM(C9:C19)</f>
        <v>334.07</v>
      </c>
      <c r="D8" s="227">
        <f>SUM(D9:D19)</f>
        <v>453.85</v>
      </c>
      <c r="E8" s="227">
        <f t="shared" ref="E8:E19" si="2">SUM(F8:G8)</f>
        <v>762.93</v>
      </c>
      <c r="F8" s="227">
        <f>SUM(F9:F19)</f>
        <v>314.88</v>
      </c>
      <c r="G8" s="227">
        <f>SUM(G9:G19)</f>
        <v>448.05</v>
      </c>
    </row>
    <row r="9" spans="1:7" ht="26.1" customHeight="1">
      <c r="A9" s="228" t="s">
        <v>851</v>
      </c>
      <c r="B9" s="227">
        <f t="shared" si="1"/>
        <v>76.739999999999995</v>
      </c>
      <c r="C9" s="229">
        <v>25.96</v>
      </c>
      <c r="D9" s="229">
        <v>50.78</v>
      </c>
      <c r="E9" s="227">
        <f t="shared" si="2"/>
        <v>74.14</v>
      </c>
      <c r="F9" s="230">
        <v>23.57</v>
      </c>
      <c r="G9" s="230">
        <v>50.57</v>
      </c>
    </row>
    <row r="10" spans="1:7" ht="26.1" customHeight="1">
      <c r="A10" s="228" t="s">
        <v>852</v>
      </c>
      <c r="B10" s="227">
        <f t="shared" si="1"/>
        <v>109.83</v>
      </c>
      <c r="C10" s="229">
        <v>38.51</v>
      </c>
      <c r="D10" s="229">
        <v>71.319999999999993</v>
      </c>
      <c r="E10" s="227">
        <f t="shared" si="2"/>
        <v>108.03</v>
      </c>
      <c r="F10" s="230">
        <v>37.130000000000003</v>
      </c>
      <c r="G10" s="230">
        <v>70.900000000000006</v>
      </c>
    </row>
    <row r="11" spans="1:7" ht="26.1" customHeight="1">
      <c r="A11" s="228" t="s">
        <v>853</v>
      </c>
      <c r="B11" s="227">
        <f t="shared" si="1"/>
        <v>37.24</v>
      </c>
      <c r="C11" s="229">
        <v>19.32</v>
      </c>
      <c r="D11" s="229">
        <v>17.920000000000002</v>
      </c>
      <c r="E11" s="227">
        <f t="shared" si="2"/>
        <v>35.72</v>
      </c>
      <c r="F11" s="230">
        <v>18.22</v>
      </c>
      <c r="G11" s="230">
        <v>17.5</v>
      </c>
    </row>
    <row r="12" spans="1:7" ht="26.1" customHeight="1">
      <c r="A12" s="228" t="s">
        <v>854</v>
      </c>
      <c r="B12" s="227">
        <f t="shared" si="1"/>
        <v>44.34</v>
      </c>
      <c r="C12" s="229">
        <v>22.195599999999999</v>
      </c>
      <c r="D12" s="229">
        <v>22.14</v>
      </c>
      <c r="E12" s="227">
        <f t="shared" si="2"/>
        <v>43.25</v>
      </c>
      <c r="F12" s="230">
        <v>21.11</v>
      </c>
      <c r="G12" s="230">
        <v>22.14</v>
      </c>
    </row>
    <row r="13" spans="1:7" ht="26.1" customHeight="1">
      <c r="A13" s="228" t="s">
        <v>855</v>
      </c>
      <c r="B13" s="227">
        <f t="shared" si="1"/>
        <v>64.77</v>
      </c>
      <c r="C13" s="229">
        <v>34.009099999999997</v>
      </c>
      <c r="D13" s="229">
        <v>30.7608</v>
      </c>
      <c r="E13" s="227">
        <f t="shared" si="2"/>
        <v>61.97</v>
      </c>
      <c r="F13" s="230">
        <v>31.41</v>
      </c>
      <c r="G13" s="230">
        <v>30.56</v>
      </c>
    </row>
    <row r="14" spans="1:7" ht="26.1" customHeight="1">
      <c r="A14" s="228" t="s">
        <v>856</v>
      </c>
      <c r="B14" s="227">
        <f t="shared" si="1"/>
        <v>77.23</v>
      </c>
      <c r="C14" s="229">
        <v>30.0379</v>
      </c>
      <c r="D14" s="229">
        <v>47.189300000000003</v>
      </c>
      <c r="E14" s="227">
        <f t="shared" si="2"/>
        <v>74.11</v>
      </c>
      <c r="F14" s="230">
        <v>27.42</v>
      </c>
      <c r="G14" s="230">
        <v>46.69</v>
      </c>
    </row>
    <row r="15" spans="1:7" ht="26.1" customHeight="1">
      <c r="A15" s="228" t="s">
        <v>857</v>
      </c>
      <c r="B15" s="227">
        <f t="shared" si="1"/>
        <v>83.06</v>
      </c>
      <c r="C15" s="229">
        <v>28.588699999999999</v>
      </c>
      <c r="D15" s="229">
        <v>54.4724</v>
      </c>
      <c r="E15" s="227">
        <f t="shared" si="2"/>
        <v>79.97</v>
      </c>
      <c r="F15" s="230">
        <v>26.55</v>
      </c>
      <c r="G15" s="230">
        <v>53.42</v>
      </c>
    </row>
    <row r="16" spans="1:7" ht="26.1" customHeight="1">
      <c r="A16" s="228" t="s">
        <v>858</v>
      </c>
      <c r="B16" s="227">
        <f t="shared" si="1"/>
        <v>47.54</v>
      </c>
      <c r="C16" s="229">
        <v>20.996099999999998</v>
      </c>
      <c r="D16" s="229">
        <v>26.5413</v>
      </c>
      <c r="E16" s="227">
        <f t="shared" si="2"/>
        <v>45.61</v>
      </c>
      <c r="F16" s="230">
        <v>20.079999999999998</v>
      </c>
      <c r="G16" s="230">
        <v>25.53</v>
      </c>
    </row>
    <row r="17" spans="1:7" ht="26.1" customHeight="1">
      <c r="A17" s="228" t="s">
        <v>859</v>
      </c>
      <c r="B17" s="227">
        <f t="shared" si="1"/>
        <v>41.91</v>
      </c>
      <c r="C17" s="229">
        <v>21.7377</v>
      </c>
      <c r="D17" s="229">
        <v>20.172899999999998</v>
      </c>
      <c r="E17" s="227">
        <f t="shared" si="2"/>
        <v>39.99</v>
      </c>
      <c r="F17" s="230">
        <v>20.57</v>
      </c>
      <c r="G17" s="230">
        <v>19.420000000000002</v>
      </c>
    </row>
    <row r="18" spans="1:7" ht="26.1" customHeight="1">
      <c r="A18" s="228" t="s">
        <v>860</v>
      </c>
      <c r="B18" s="227">
        <f t="shared" si="1"/>
        <v>41.27</v>
      </c>
      <c r="C18" s="229">
        <v>20.9754</v>
      </c>
      <c r="D18" s="229">
        <v>20.2974</v>
      </c>
      <c r="E18" s="227">
        <f t="shared" si="2"/>
        <v>39.39</v>
      </c>
      <c r="F18" s="230">
        <v>19.62</v>
      </c>
      <c r="G18" s="230">
        <v>19.77</v>
      </c>
    </row>
    <row r="19" spans="1:7" ht="26.1" customHeight="1">
      <c r="A19" s="228" t="s">
        <v>861</v>
      </c>
      <c r="B19" s="227">
        <f t="shared" si="1"/>
        <v>164</v>
      </c>
      <c r="C19" s="229">
        <v>71.741</v>
      </c>
      <c r="D19" s="229">
        <v>92.254900000000006</v>
      </c>
      <c r="E19" s="227">
        <f t="shared" si="2"/>
        <v>160.75</v>
      </c>
      <c r="F19" s="230">
        <v>69.2</v>
      </c>
      <c r="G19" s="230">
        <v>91.55</v>
      </c>
    </row>
  </sheetData>
  <mergeCells count="4">
    <mergeCell ref="A2:G2"/>
    <mergeCell ref="A4:A5"/>
    <mergeCell ref="B4:D4"/>
    <mergeCell ref="E4:G4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zoomScaleNormal="100" workbookViewId="0">
      <selection activeCell="E16" sqref="E16"/>
    </sheetView>
  </sheetViews>
  <sheetFormatPr defaultColWidth="10" defaultRowHeight="14.25"/>
  <cols>
    <col min="1" max="1" width="46.125" style="97" customWidth="1"/>
    <col min="2" max="3" width="17.625" style="97" customWidth="1"/>
    <col min="4" max="256" width="10" style="97"/>
    <col min="257" max="257" width="51.125" style="97" customWidth="1"/>
    <col min="258" max="258" width="19.5" style="97" customWidth="1"/>
    <col min="259" max="259" width="16" style="97" customWidth="1"/>
    <col min="260" max="512" width="10" style="97"/>
    <col min="513" max="513" width="51.125" style="97" customWidth="1"/>
    <col min="514" max="514" width="19.5" style="97" customWidth="1"/>
    <col min="515" max="515" width="16" style="97" customWidth="1"/>
    <col min="516" max="768" width="10" style="97"/>
    <col min="769" max="769" width="51.125" style="97" customWidth="1"/>
    <col min="770" max="770" width="19.5" style="97" customWidth="1"/>
    <col min="771" max="771" width="16" style="97" customWidth="1"/>
    <col min="772" max="1024" width="10" style="97"/>
    <col min="1025" max="1025" width="51.125" style="97" customWidth="1"/>
    <col min="1026" max="1026" width="19.5" style="97" customWidth="1"/>
    <col min="1027" max="1027" width="16" style="97" customWidth="1"/>
    <col min="1028" max="1280" width="10" style="97"/>
    <col min="1281" max="1281" width="51.125" style="97" customWidth="1"/>
    <col min="1282" max="1282" width="19.5" style="97" customWidth="1"/>
    <col min="1283" max="1283" width="16" style="97" customWidth="1"/>
    <col min="1284" max="1536" width="10" style="97"/>
    <col min="1537" max="1537" width="51.125" style="97" customWidth="1"/>
    <col min="1538" max="1538" width="19.5" style="97" customWidth="1"/>
    <col min="1539" max="1539" width="16" style="97" customWidth="1"/>
    <col min="1540" max="1792" width="10" style="97"/>
    <col min="1793" max="1793" width="51.125" style="97" customWidth="1"/>
    <col min="1794" max="1794" width="19.5" style="97" customWidth="1"/>
    <col min="1795" max="1795" width="16" style="97" customWidth="1"/>
    <col min="1796" max="2048" width="10" style="97"/>
    <col min="2049" max="2049" width="51.125" style="97" customWidth="1"/>
    <col min="2050" max="2050" width="19.5" style="97" customWidth="1"/>
    <col min="2051" max="2051" width="16" style="97" customWidth="1"/>
    <col min="2052" max="2304" width="10" style="97"/>
    <col min="2305" max="2305" width="51.125" style="97" customWidth="1"/>
    <col min="2306" max="2306" width="19.5" style="97" customWidth="1"/>
    <col min="2307" max="2307" width="16" style="97" customWidth="1"/>
    <col min="2308" max="2560" width="10" style="97"/>
    <col min="2561" max="2561" width="51.125" style="97" customWidth="1"/>
    <col min="2562" max="2562" width="19.5" style="97" customWidth="1"/>
    <col min="2563" max="2563" width="16" style="97" customWidth="1"/>
    <col min="2564" max="2816" width="10" style="97"/>
    <col min="2817" max="2817" width="51.125" style="97" customWidth="1"/>
    <col min="2818" max="2818" width="19.5" style="97" customWidth="1"/>
    <col min="2819" max="2819" width="16" style="97" customWidth="1"/>
    <col min="2820" max="3072" width="10" style="97"/>
    <col min="3073" max="3073" width="51.125" style="97" customWidth="1"/>
    <col min="3074" max="3074" width="19.5" style="97" customWidth="1"/>
    <col min="3075" max="3075" width="16" style="97" customWidth="1"/>
    <col min="3076" max="3328" width="10" style="97"/>
    <col min="3329" max="3329" width="51.125" style="97" customWidth="1"/>
    <col min="3330" max="3330" width="19.5" style="97" customWidth="1"/>
    <col min="3331" max="3331" width="16" style="97" customWidth="1"/>
    <col min="3332" max="3584" width="10" style="97"/>
    <col min="3585" max="3585" width="51.125" style="97" customWidth="1"/>
    <col min="3586" max="3586" width="19.5" style="97" customWidth="1"/>
    <col min="3587" max="3587" width="16" style="97" customWidth="1"/>
    <col min="3588" max="3840" width="10" style="97"/>
    <col min="3841" max="3841" width="51.125" style="97" customWidth="1"/>
    <col min="3842" max="3842" width="19.5" style="97" customWidth="1"/>
    <col min="3843" max="3843" width="16" style="97" customWidth="1"/>
    <col min="3844" max="4096" width="10" style="97"/>
    <col min="4097" max="4097" width="51.125" style="97" customWidth="1"/>
    <col min="4098" max="4098" width="19.5" style="97" customWidth="1"/>
    <col min="4099" max="4099" width="16" style="97" customWidth="1"/>
    <col min="4100" max="4352" width="10" style="97"/>
    <col min="4353" max="4353" width="51.125" style="97" customWidth="1"/>
    <col min="4354" max="4354" width="19.5" style="97" customWidth="1"/>
    <col min="4355" max="4355" width="16" style="97" customWidth="1"/>
    <col min="4356" max="4608" width="10" style="97"/>
    <col min="4609" max="4609" width="51.125" style="97" customWidth="1"/>
    <col min="4610" max="4610" width="19.5" style="97" customWidth="1"/>
    <col min="4611" max="4611" width="16" style="97" customWidth="1"/>
    <col min="4612" max="4864" width="10" style="97"/>
    <col min="4865" max="4865" width="51.125" style="97" customWidth="1"/>
    <col min="4866" max="4866" width="19.5" style="97" customWidth="1"/>
    <col min="4867" max="4867" width="16" style="97" customWidth="1"/>
    <col min="4868" max="5120" width="10" style="97"/>
    <col min="5121" max="5121" width="51.125" style="97" customWidth="1"/>
    <col min="5122" max="5122" width="19.5" style="97" customWidth="1"/>
    <col min="5123" max="5123" width="16" style="97" customWidth="1"/>
    <col min="5124" max="5376" width="10" style="97"/>
    <col min="5377" max="5377" width="51.125" style="97" customWidth="1"/>
    <col min="5378" max="5378" width="19.5" style="97" customWidth="1"/>
    <col min="5379" max="5379" width="16" style="97" customWidth="1"/>
    <col min="5380" max="5632" width="10" style="97"/>
    <col min="5633" max="5633" width="51.125" style="97" customWidth="1"/>
    <col min="5634" max="5634" width="19.5" style="97" customWidth="1"/>
    <col min="5635" max="5635" width="16" style="97" customWidth="1"/>
    <col min="5636" max="5888" width="10" style="97"/>
    <col min="5889" max="5889" width="51.125" style="97" customWidth="1"/>
    <col min="5890" max="5890" width="19.5" style="97" customWidth="1"/>
    <col min="5891" max="5891" width="16" style="97" customWidth="1"/>
    <col min="5892" max="6144" width="10" style="97"/>
    <col min="6145" max="6145" width="51.125" style="97" customWidth="1"/>
    <col min="6146" max="6146" width="19.5" style="97" customWidth="1"/>
    <col min="6147" max="6147" width="16" style="97" customWidth="1"/>
    <col min="6148" max="6400" width="10" style="97"/>
    <col min="6401" max="6401" width="51.125" style="97" customWidth="1"/>
    <col min="6402" max="6402" width="19.5" style="97" customWidth="1"/>
    <col min="6403" max="6403" width="16" style="97" customWidth="1"/>
    <col min="6404" max="6656" width="10" style="97"/>
    <col min="6657" max="6657" width="51.125" style="97" customWidth="1"/>
    <col min="6658" max="6658" width="19.5" style="97" customWidth="1"/>
    <col min="6659" max="6659" width="16" style="97" customWidth="1"/>
    <col min="6660" max="6912" width="10" style="97"/>
    <col min="6913" max="6913" width="51.125" style="97" customWidth="1"/>
    <col min="6914" max="6914" width="19.5" style="97" customWidth="1"/>
    <col min="6915" max="6915" width="16" style="97" customWidth="1"/>
    <col min="6916" max="7168" width="10" style="97"/>
    <col min="7169" max="7169" width="51.125" style="97" customWidth="1"/>
    <col min="7170" max="7170" width="19.5" style="97" customWidth="1"/>
    <col min="7171" max="7171" width="16" style="97" customWidth="1"/>
    <col min="7172" max="7424" width="10" style="97"/>
    <col min="7425" max="7425" width="51.125" style="97" customWidth="1"/>
    <col min="7426" max="7426" width="19.5" style="97" customWidth="1"/>
    <col min="7427" max="7427" width="16" style="97" customWidth="1"/>
    <col min="7428" max="7680" width="10" style="97"/>
    <col min="7681" max="7681" width="51.125" style="97" customWidth="1"/>
    <col min="7682" max="7682" width="19.5" style="97" customWidth="1"/>
    <col min="7683" max="7683" width="16" style="97" customWidth="1"/>
    <col min="7684" max="7936" width="10" style="97"/>
    <col min="7937" max="7937" width="51.125" style="97" customWidth="1"/>
    <col min="7938" max="7938" width="19.5" style="97" customWidth="1"/>
    <col min="7939" max="7939" width="16" style="97" customWidth="1"/>
    <col min="7940" max="8192" width="10" style="97"/>
    <col min="8193" max="8193" width="51.125" style="97" customWidth="1"/>
    <col min="8194" max="8194" width="19.5" style="97" customWidth="1"/>
    <col min="8195" max="8195" width="16" style="97" customWidth="1"/>
    <col min="8196" max="8448" width="10" style="97"/>
    <col min="8449" max="8449" width="51.125" style="97" customWidth="1"/>
    <col min="8450" max="8450" width="19.5" style="97" customWidth="1"/>
    <col min="8451" max="8451" width="16" style="97" customWidth="1"/>
    <col min="8452" max="8704" width="10" style="97"/>
    <col min="8705" max="8705" width="51.125" style="97" customWidth="1"/>
    <col min="8706" max="8706" width="19.5" style="97" customWidth="1"/>
    <col min="8707" max="8707" width="16" style="97" customWidth="1"/>
    <col min="8708" max="8960" width="10" style="97"/>
    <col min="8961" max="8961" width="51.125" style="97" customWidth="1"/>
    <col min="8962" max="8962" width="19.5" style="97" customWidth="1"/>
    <col min="8963" max="8963" width="16" style="97" customWidth="1"/>
    <col min="8964" max="9216" width="10" style="97"/>
    <col min="9217" max="9217" width="51.125" style="97" customWidth="1"/>
    <col min="9218" max="9218" width="19.5" style="97" customWidth="1"/>
    <col min="9219" max="9219" width="16" style="97" customWidth="1"/>
    <col min="9220" max="9472" width="10" style="97"/>
    <col min="9473" max="9473" width="51.125" style="97" customWidth="1"/>
    <col min="9474" max="9474" width="19.5" style="97" customWidth="1"/>
    <col min="9475" max="9475" width="16" style="97" customWidth="1"/>
    <col min="9476" max="9728" width="10" style="97"/>
    <col min="9729" max="9729" width="51.125" style="97" customWidth="1"/>
    <col min="9730" max="9730" width="19.5" style="97" customWidth="1"/>
    <col min="9731" max="9731" width="16" style="97" customWidth="1"/>
    <col min="9732" max="9984" width="10" style="97"/>
    <col min="9985" max="9985" width="51.125" style="97" customWidth="1"/>
    <col min="9986" max="9986" width="19.5" style="97" customWidth="1"/>
    <col min="9987" max="9987" width="16" style="97" customWidth="1"/>
    <col min="9988" max="10240" width="10" style="97"/>
    <col min="10241" max="10241" width="51.125" style="97" customWidth="1"/>
    <col min="10242" max="10242" width="19.5" style="97" customWidth="1"/>
    <col min="10243" max="10243" width="16" style="97" customWidth="1"/>
    <col min="10244" max="10496" width="10" style="97"/>
    <col min="10497" max="10497" width="51.125" style="97" customWidth="1"/>
    <col min="10498" max="10498" width="19.5" style="97" customWidth="1"/>
    <col min="10499" max="10499" width="16" style="97" customWidth="1"/>
    <col min="10500" max="10752" width="10" style="97"/>
    <col min="10753" max="10753" width="51.125" style="97" customWidth="1"/>
    <col min="10754" max="10754" width="19.5" style="97" customWidth="1"/>
    <col min="10755" max="10755" width="16" style="97" customWidth="1"/>
    <col min="10756" max="11008" width="10" style="97"/>
    <col min="11009" max="11009" width="51.125" style="97" customWidth="1"/>
    <col min="11010" max="11010" width="19.5" style="97" customWidth="1"/>
    <col min="11011" max="11011" width="16" style="97" customWidth="1"/>
    <col min="11012" max="11264" width="10" style="97"/>
    <col min="11265" max="11265" width="51.125" style="97" customWidth="1"/>
    <col min="11266" max="11266" width="19.5" style="97" customWidth="1"/>
    <col min="11267" max="11267" width="16" style="97" customWidth="1"/>
    <col min="11268" max="11520" width="10" style="97"/>
    <col min="11521" max="11521" width="51.125" style="97" customWidth="1"/>
    <col min="11522" max="11522" width="19.5" style="97" customWidth="1"/>
    <col min="11523" max="11523" width="16" style="97" customWidth="1"/>
    <col min="11524" max="11776" width="10" style="97"/>
    <col min="11777" max="11777" width="51.125" style="97" customWidth="1"/>
    <col min="11778" max="11778" width="19.5" style="97" customWidth="1"/>
    <col min="11779" max="11779" width="16" style="97" customWidth="1"/>
    <col min="11780" max="12032" width="10" style="97"/>
    <col min="12033" max="12033" width="51.125" style="97" customWidth="1"/>
    <col min="12034" max="12034" width="19.5" style="97" customWidth="1"/>
    <col min="12035" max="12035" width="16" style="97" customWidth="1"/>
    <col min="12036" max="12288" width="10" style="97"/>
    <col min="12289" max="12289" width="51.125" style="97" customWidth="1"/>
    <col min="12290" max="12290" width="19.5" style="97" customWidth="1"/>
    <col min="12291" max="12291" width="16" style="97" customWidth="1"/>
    <col min="12292" max="12544" width="10" style="97"/>
    <col min="12545" max="12545" width="51.125" style="97" customWidth="1"/>
    <col min="12546" max="12546" width="19.5" style="97" customWidth="1"/>
    <col min="12547" max="12547" width="16" style="97" customWidth="1"/>
    <col min="12548" max="12800" width="10" style="97"/>
    <col min="12801" max="12801" width="51.125" style="97" customWidth="1"/>
    <col min="12802" max="12802" width="19.5" style="97" customWidth="1"/>
    <col min="12803" max="12803" width="16" style="97" customWidth="1"/>
    <col min="12804" max="13056" width="10" style="97"/>
    <col min="13057" max="13057" width="51.125" style="97" customWidth="1"/>
    <col min="13058" max="13058" width="19.5" style="97" customWidth="1"/>
    <col min="13059" max="13059" width="16" style="97" customWidth="1"/>
    <col min="13060" max="13312" width="10" style="97"/>
    <col min="13313" max="13313" width="51.125" style="97" customWidth="1"/>
    <col min="13314" max="13314" width="19.5" style="97" customWidth="1"/>
    <col min="13315" max="13315" width="16" style="97" customWidth="1"/>
    <col min="13316" max="13568" width="10" style="97"/>
    <col min="13569" max="13569" width="51.125" style="97" customWidth="1"/>
    <col min="13570" max="13570" width="19.5" style="97" customWidth="1"/>
    <col min="13571" max="13571" width="16" style="97" customWidth="1"/>
    <col min="13572" max="13824" width="10" style="97"/>
    <col min="13825" max="13825" width="51.125" style="97" customWidth="1"/>
    <col min="13826" max="13826" width="19.5" style="97" customWidth="1"/>
    <col min="13827" max="13827" width="16" style="97" customWidth="1"/>
    <col min="13828" max="14080" width="10" style="97"/>
    <col min="14081" max="14081" width="51.125" style="97" customWidth="1"/>
    <col min="14082" max="14082" width="19.5" style="97" customWidth="1"/>
    <col min="14083" max="14083" width="16" style="97" customWidth="1"/>
    <col min="14084" max="14336" width="10" style="97"/>
    <col min="14337" max="14337" width="51.125" style="97" customWidth="1"/>
    <col min="14338" max="14338" width="19.5" style="97" customWidth="1"/>
    <col min="14339" max="14339" width="16" style="97" customWidth="1"/>
    <col min="14340" max="14592" width="10" style="97"/>
    <col min="14593" max="14593" width="51.125" style="97" customWidth="1"/>
    <col min="14594" max="14594" width="19.5" style="97" customWidth="1"/>
    <col min="14595" max="14595" width="16" style="97" customWidth="1"/>
    <col min="14596" max="14848" width="10" style="97"/>
    <col min="14849" max="14849" width="51.125" style="97" customWidth="1"/>
    <col min="14850" max="14850" width="19.5" style="97" customWidth="1"/>
    <col min="14851" max="14851" width="16" style="97" customWidth="1"/>
    <col min="14852" max="15104" width="10" style="97"/>
    <col min="15105" max="15105" width="51.125" style="97" customWidth="1"/>
    <col min="15106" max="15106" width="19.5" style="97" customWidth="1"/>
    <col min="15107" max="15107" width="16" style="97" customWidth="1"/>
    <col min="15108" max="15360" width="10" style="97"/>
    <col min="15361" max="15361" width="51.125" style="97" customWidth="1"/>
    <col min="15362" max="15362" width="19.5" style="97" customWidth="1"/>
    <col min="15363" max="15363" width="16" style="97" customWidth="1"/>
    <col min="15364" max="15616" width="10" style="97"/>
    <col min="15617" max="15617" width="51.125" style="97" customWidth="1"/>
    <col min="15618" max="15618" width="19.5" style="97" customWidth="1"/>
    <col min="15619" max="15619" width="16" style="97" customWidth="1"/>
    <col min="15620" max="15872" width="10" style="97"/>
    <col min="15873" max="15873" width="51.125" style="97" customWidth="1"/>
    <col min="15874" max="15874" width="19.5" style="97" customWidth="1"/>
    <col min="15875" max="15875" width="16" style="97" customWidth="1"/>
    <col min="15876" max="16128" width="10" style="97"/>
    <col min="16129" max="16129" width="51.125" style="97" customWidth="1"/>
    <col min="16130" max="16130" width="19.5" style="97" customWidth="1"/>
    <col min="16131" max="16131" width="16" style="97" customWidth="1"/>
    <col min="16132" max="16384" width="10" style="97"/>
  </cols>
  <sheetData>
    <row r="1" spans="1:3" ht="17.25" customHeight="1">
      <c r="A1" s="224" t="s">
        <v>862</v>
      </c>
    </row>
    <row r="2" spans="1:3" ht="28.7" customHeight="1">
      <c r="A2" s="255" t="s">
        <v>863</v>
      </c>
      <c r="B2" s="255"/>
      <c r="C2" s="255"/>
    </row>
    <row r="3" spans="1:3" ht="22.5" customHeight="1">
      <c r="A3" s="98"/>
      <c r="B3" s="99"/>
      <c r="C3" s="99" t="s">
        <v>282</v>
      </c>
    </row>
    <row r="4" spans="1:3" ht="33.75" customHeight="1">
      <c r="A4" s="210" t="s">
        <v>57</v>
      </c>
      <c r="B4" s="210" t="s">
        <v>864</v>
      </c>
      <c r="C4" s="210" t="s">
        <v>865</v>
      </c>
    </row>
    <row r="5" spans="1:3" ht="33.75" customHeight="1">
      <c r="A5" s="135" t="s">
        <v>866</v>
      </c>
      <c r="B5" s="134">
        <v>367.81</v>
      </c>
      <c r="C5" s="134">
        <v>68.33</v>
      </c>
    </row>
    <row r="6" spans="1:3" ht="33.75" customHeight="1">
      <c r="A6" s="135" t="s">
        <v>867</v>
      </c>
      <c r="B6" s="134">
        <v>51.85</v>
      </c>
      <c r="C6" s="134">
        <v>14</v>
      </c>
    </row>
    <row r="7" spans="1:3" ht="33.75" customHeight="1">
      <c r="A7" s="135" t="s">
        <v>868</v>
      </c>
      <c r="B7" s="134">
        <v>35.71</v>
      </c>
      <c r="C7" s="134">
        <v>13.31</v>
      </c>
    </row>
    <row r="8" spans="1:3" ht="33.75" customHeight="1">
      <c r="A8" s="135" t="s">
        <v>869</v>
      </c>
      <c r="B8" s="134">
        <v>383.91</v>
      </c>
      <c r="C8" s="134">
        <v>69.03</v>
      </c>
    </row>
    <row r="9" spans="1:3" ht="33.75" customHeight="1">
      <c r="A9" s="135" t="s">
        <v>870</v>
      </c>
      <c r="B9" s="134">
        <v>406.05</v>
      </c>
      <c r="C9" s="134">
        <v>71.98</v>
      </c>
    </row>
    <row r="10" spans="1:3" ht="33.75" customHeight="1">
      <c r="A10" s="135" t="s">
        <v>871</v>
      </c>
      <c r="B10" s="134">
        <v>0</v>
      </c>
      <c r="C10" s="134">
        <v>0</v>
      </c>
    </row>
    <row r="11" spans="1:3">
      <c r="A11" s="233" t="s">
        <v>890</v>
      </c>
    </row>
  </sheetData>
  <mergeCells count="1">
    <mergeCell ref="A2:C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115" zoomScaleNormal="115" workbookViewId="0">
      <selection activeCell="F11" sqref="F11"/>
    </sheetView>
  </sheetViews>
  <sheetFormatPr defaultColWidth="10" defaultRowHeight="14.25"/>
  <cols>
    <col min="1" max="1" width="46.125" style="97" customWidth="1"/>
    <col min="2" max="3" width="17.625" style="97" customWidth="1"/>
    <col min="4" max="256" width="10" style="97"/>
    <col min="257" max="257" width="51.125" style="97" customWidth="1"/>
    <col min="258" max="258" width="21.75" style="97" customWidth="1"/>
    <col min="259" max="259" width="9.75" style="97" customWidth="1"/>
    <col min="260" max="512" width="10" style="97"/>
    <col min="513" max="513" width="51.125" style="97" customWidth="1"/>
    <col min="514" max="514" width="21.75" style="97" customWidth="1"/>
    <col min="515" max="515" width="9.75" style="97" customWidth="1"/>
    <col min="516" max="768" width="10" style="97"/>
    <col min="769" max="769" width="51.125" style="97" customWidth="1"/>
    <col min="770" max="770" width="21.75" style="97" customWidth="1"/>
    <col min="771" max="771" width="9.75" style="97" customWidth="1"/>
    <col min="772" max="1024" width="10" style="97"/>
    <col min="1025" max="1025" width="51.125" style="97" customWidth="1"/>
    <col min="1026" max="1026" width="21.75" style="97" customWidth="1"/>
    <col min="1027" max="1027" width="9.75" style="97" customWidth="1"/>
    <col min="1028" max="1280" width="10" style="97"/>
    <col min="1281" max="1281" width="51.125" style="97" customWidth="1"/>
    <col min="1282" max="1282" width="21.75" style="97" customWidth="1"/>
    <col min="1283" max="1283" width="9.75" style="97" customWidth="1"/>
    <col min="1284" max="1536" width="10" style="97"/>
    <col min="1537" max="1537" width="51.125" style="97" customWidth="1"/>
    <col min="1538" max="1538" width="21.75" style="97" customWidth="1"/>
    <col min="1539" max="1539" width="9.75" style="97" customWidth="1"/>
    <col min="1540" max="1792" width="10" style="97"/>
    <col min="1793" max="1793" width="51.125" style="97" customWidth="1"/>
    <col min="1794" max="1794" width="21.75" style="97" customWidth="1"/>
    <col min="1795" max="1795" width="9.75" style="97" customWidth="1"/>
    <col min="1796" max="2048" width="10" style="97"/>
    <col min="2049" max="2049" width="51.125" style="97" customWidth="1"/>
    <col min="2050" max="2050" width="21.75" style="97" customWidth="1"/>
    <col min="2051" max="2051" width="9.75" style="97" customWidth="1"/>
    <col min="2052" max="2304" width="10" style="97"/>
    <col min="2305" max="2305" width="51.125" style="97" customWidth="1"/>
    <col min="2306" max="2306" width="21.75" style="97" customWidth="1"/>
    <col min="2307" max="2307" width="9.75" style="97" customWidth="1"/>
    <col min="2308" max="2560" width="10" style="97"/>
    <col min="2561" max="2561" width="51.125" style="97" customWidth="1"/>
    <col min="2562" max="2562" width="21.75" style="97" customWidth="1"/>
    <col min="2563" max="2563" width="9.75" style="97" customWidth="1"/>
    <col min="2564" max="2816" width="10" style="97"/>
    <col min="2817" max="2817" width="51.125" style="97" customWidth="1"/>
    <col min="2818" max="2818" width="21.75" style="97" customWidth="1"/>
    <col min="2819" max="2819" width="9.75" style="97" customWidth="1"/>
    <col min="2820" max="3072" width="10" style="97"/>
    <col min="3073" max="3073" width="51.125" style="97" customWidth="1"/>
    <col min="3074" max="3074" width="21.75" style="97" customWidth="1"/>
    <col min="3075" max="3075" width="9.75" style="97" customWidth="1"/>
    <col min="3076" max="3328" width="10" style="97"/>
    <col min="3329" max="3329" width="51.125" style="97" customWidth="1"/>
    <col min="3330" max="3330" width="21.75" style="97" customWidth="1"/>
    <col min="3331" max="3331" width="9.75" style="97" customWidth="1"/>
    <col min="3332" max="3584" width="10" style="97"/>
    <col min="3585" max="3585" width="51.125" style="97" customWidth="1"/>
    <col min="3586" max="3586" width="21.75" style="97" customWidth="1"/>
    <col min="3587" max="3587" width="9.75" style="97" customWidth="1"/>
    <col min="3588" max="3840" width="10" style="97"/>
    <col min="3841" max="3841" width="51.125" style="97" customWidth="1"/>
    <col min="3842" max="3842" width="21.75" style="97" customWidth="1"/>
    <col min="3843" max="3843" width="9.75" style="97" customWidth="1"/>
    <col min="3844" max="4096" width="10" style="97"/>
    <col min="4097" max="4097" width="51.125" style="97" customWidth="1"/>
    <col min="4098" max="4098" width="21.75" style="97" customWidth="1"/>
    <col min="4099" max="4099" width="9.75" style="97" customWidth="1"/>
    <col min="4100" max="4352" width="10" style="97"/>
    <col min="4353" max="4353" width="51.125" style="97" customWidth="1"/>
    <col min="4354" max="4354" width="21.75" style="97" customWidth="1"/>
    <col min="4355" max="4355" width="9.75" style="97" customWidth="1"/>
    <col min="4356" max="4608" width="10" style="97"/>
    <col min="4609" max="4609" width="51.125" style="97" customWidth="1"/>
    <col min="4610" max="4610" width="21.75" style="97" customWidth="1"/>
    <col min="4611" max="4611" width="9.75" style="97" customWidth="1"/>
    <col min="4612" max="4864" width="10" style="97"/>
    <col min="4865" max="4865" width="51.125" style="97" customWidth="1"/>
    <col min="4866" max="4866" width="21.75" style="97" customWidth="1"/>
    <col min="4867" max="4867" width="9.75" style="97" customWidth="1"/>
    <col min="4868" max="5120" width="10" style="97"/>
    <col min="5121" max="5121" width="51.125" style="97" customWidth="1"/>
    <col min="5122" max="5122" width="21.75" style="97" customWidth="1"/>
    <col min="5123" max="5123" width="9.75" style="97" customWidth="1"/>
    <col min="5124" max="5376" width="10" style="97"/>
    <col min="5377" max="5377" width="51.125" style="97" customWidth="1"/>
    <col min="5378" max="5378" width="21.75" style="97" customWidth="1"/>
    <col min="5379" max="5379" width="9.75" style="97" customWidth="1"/>
    <col min="5380" max="5632" width="10" style="97"/>
    <col min="5633" max="5633" width="51.125" style="97" customWidth="1"/>
    <col min="5634" max="5634" width="21.75" style="97" customWidth="1"/>
    <col min="5635" max="5635" width="9.75" style="97" customWidth="1"/>
    <col min="5636" max="5888" width="10" style="97"/>
    <col min="5889" max="5889" width="51.125" style="97" customWidth="1"/>
    <col min="5890" max="5890" width="21.75" style="97" customWidth="1"/>
    <col min="5891" max="5891" width="9.75" style="97" customWidth="1"/>
    <col min="5892" max="6144" width="10" style="97"/>
    <col min="6145" max="6145" width="51.125" style="97" customWidth="1"/>
    <col min="6146" max="6146" width="21.75" style="97" customWidth="1"/>
    <col min="6147" max="6147" width="9.75" style="97" customWidth="1"/>
    <col min="6148" max="6400" width="10" style="97"/>
    <col min="6401" max="6401" width="51.125" style="97" customWidth="1"/>
    <col min="6402" max="6402" width="21.75" style="97" customWidth="1"/>
    <col min="6403" max="6403" width="9.75" style="97" customWidth="1"/>
    <col min="6404" max="6656" width="10" style="97"/>
    <col min="6657" max="6657" width="51.125" style="97" customWidth="1"/>
    <col min="6658" max="6658" width="21.75" style="97" customWidth="1"/>
    <col min="6659" max="6659" width="9.75" style="97" customWidth="1"/>
    <col min="6660" max="6912" width="10" style="97"/>
    <col min="6913" max="6913" width="51.125" style="97" customWidth="1"/>
    <col min="6914" max="6914" width="21.75" style="97" customWidth="1"/>
    <col min="6915" max="6915" width="9.75" style="97" customWidth="1"/>
    <col min="6916" max="7168" width="10" style="97"/>
    <col min="7169" max="7169" width="51.125" style="97" customWidth="1"/>
    <col min="7170" max="7170" width="21.75" style="97" customWidth="1"/>
    <col min="7171" max="7171" width="9.75" style="97" customWidth="1"/>
    <col min="7172" max="7424" width="10" style="97"/>
    <col min="7425" max="7425" width="51.125" style="97" customWidth="1"/>
    <col min="7426" max="7426" width="21.75" style="97" customWidth="1"/>
    <col min="7427" max="7427" width="9.75" style="97" customWidth="1"/>
    <col min="7428" max="7680" width="10" style="97"/>
    <col min="7681" max="7681" width="51.125" style="97" customWidth="1"/>
    <col min="7682" max="7682" width="21.75" style="97" customWidth="1"/>
    <col min="7683" max="7683" width="9.75" style="97" customWidth="1"/>
    <col min="7684" max="7936" width="10" style="97"/>
    <col min="7937" max="7937" width="51.125" style="97" customWidth="1"/>
    <col min="7938" max="7938" width="21.75" style="97" customWidth="1"/>
    <col min="7939" max="7939" width="9.75" style="97" customWidth="1"/>
    <col min="7940" max="8192" width="10" style="97"/>
    <col min="8193" max="8193" width="51.125" style="97" customWidth="1"/>
    <col min="8194" max="8194" width="21.75" style="97" customWidth="1"/>
    <col min="8195" max="8195" width="9.75" style="97" customWidth="1"/>
    <col min="8196" max="8448" width="10" style="97"/>
    <col min="8449" max="8449" width="51.125" style="97" customWidth="1"/>
    <col min="8450" max="8450" width="21.75" style="97" customWidth="1"/>
    <col min="8451" max="8451" width="9.75" style="97" customWidth="1"/>
    <col min="8452" max="8704" width="10" style="97"/>
    <col min="8705" max="8705" width="51.125" style="97" customWidth="1"/>
    <col min="8706" max="8706" width="21.75" style="97" customWidth="1"/>
    <col min="8707" max="8707" width="9.75" style="97" customWidth="1"/>
    <col min="8708" max="8960" width="10" style="97"/>
    <col min="8961" max="8961" width="51.125" style="97" customWidth="1"/>
    <col min="8962" max="8962" width="21.75" style="97" customWidth="1"/>
    <col min="8963" max="8963" width="9.75" style="97" customWidth="1"/>
    <col min="8964" max="9216" width="10" style="97"/>
    <col min="9217" max="9217" width="51.125" style="97" customWidth="1"/>
    <col min="9218" max="9218" width="21.75" style="97" customWidth="1"/>
    <col min="9219" max="9219" width="9.75" style="97" customWidth="1"/>
    <col min="9220" max="9472" width="10" style="97"/>
    <col min="9473" max="9473" width="51.125" style="97" customWidth="1"/>
    <col min="9474" max="9474" width="21.75" style="97" customWidth="1"/>
    <col min="9475" max="9475" width="9.75" style="97" customWidth="1"/>
    <col min="9476" max="9728" width="10" style="97"/>
    <col min="9729" max="9729" width="51.125" style="97" customWidth="1"/>
    <col min="9730" max="9730" width="21.75" style="97" customWidth="1"/>
    <col min="9731" max="9731" width="9.75" style="97" customWidth="1"/>
    <col min="9732" max="9984" width="10" style="97"/>
    <col min="9985" max="9985" width="51.125" style="97" customWidth="1"/>
    <col min="9986" max="9986" width="21.75" style="97" customWidth="1"/>
    <col min="9987" max="9987" width="9.75" style="97" customWidth="1"/>
    <col min="9988" max="10240" width="10" style="97"/>
    <col min="10241" max="10241" width="51.125" style="97" customWidth="1"/>
    <col min="10242" max="10242" width="21.75" style="97" customWidth="1"/>
    <col min="10243" max="10243" width="9.75" style="97" customWidth="1"/>
    <col min="10244" max="10496" width="10" style="97"/>
    <col min="10497" max="10497" width="51.125" style="97" customWidth="1"/>
    <col min="10498" max="10498" width="21.75" style="97" customWidth="1"/>
    <col min="10499" max="10499" width="9.75" style="97" customWidth="1"/>
    <col min="10500" max="10752" width="10" style="97"/>
    <col min="10753" max="10753" width="51.125" style="97" customWidth="1"/>
    <col min="10754" max="10754" width="21.75" style="97" customWidth="1"/>
    <col min="10755" max="10755" width="9.75" style="97" customWidth="1"/>
    <col min="10756" max="11008" width="10" style="97"/>
    <col min="11009" max="11009" width="51.125" style="97" customWidth="1"/>
    <col min="11010" max="11010" width="21.75" style="97" customWidth="1"/>
    <col min="11011" max="11011" width="9.75" style="97" customWidth="1"/>
    <col min="11012" max="11264" width="10" style="97"/>
    <col min="11265" max="11265" width="51.125" style="97" customWidth="1"/>
    <col min="11266" max="11266" width="21.75" style="97" customWidth="1"/>
    <col min="11267" max="11267" width="9.75" style="97" customWidth="1"/>
    <col min="11268" max="11520" width="10" style="97"/>
    <col min="11521" max="11521" width="51.125" style="97" customWidth="1"/>
    <col min="11522" max="11522" width="21.75" style="97" customWidth="1"/>
    <col min="11523" max="11523" width="9.75" style="97" customWidth="1"/>
    <col min="11524" max="11776" width="10" style="97"/>
    <col min="11777" max="11777" width="51.125" style="97" customWidth="1"/>
    <col min="11778" max="11778" width="21.75" style="97" customWidth="1"/>
    <col min="11779" max="11779" width="9.75" style="97" customWidth="1"/>
    <col min="11780" max="12032" width="10" style="97"/>
    <col min="12033" max="12033" width="51.125" style="97" customWidth="1"/>
    <col min="12034" max="12034" width="21.75" style="97" customWidth="1"/>
    <col min="12035" max="12035" width="9.75" style="97" customWidth="1"/>
    <col min="12036" max="12288" width="10" style="97"/>
    <col min="12289" max="12289" width="51.125" style="97" customWidth="1"/>
    <col min="12290" max="12290" width="21.75" style="97" customWidth="1"/>
    <col min="12291" max="12291" width="9.75" style="97" customWidth="1"/>
    <col min="12292" max="12544" width="10" style="97"/>
    <col min="12545" max="12545" width="51.125" style="97" customWidth="1"/>
    <col min="12546" max="12546" width="21.75" style="97" customWidth="1"/>
    <col min="12547" max="12547" width="9.75" style="97" customWidth="1"/>
    <col min="12548" max="12800" width="10" style="97"/>
    <col min="12801" max="12801" width="51.125" style="97" customWidth="1"/>
    <col min="12802" max="12802" width="21.75" style="97" customWidth="1"/>
    <col min="12803" max="12803" width="9.75" style="97" customWidth="1"/>
    <col min="12804" max="13056" width="10" style="97"/>
    <col min="13057" max="13057" width="51.125" style="97" customWidth="1"/>
    <col min="13058" max="13058" width="21.75" style="97" customWidth="1"/>
    <col min="13059" max="13059" width="9.75" style="97" customWidth="1"/>
    <col min="13060" max="13312" width="10" style="97"/>
    <col min="13313" max="13313" width="51.125" style="97" customWidth="1"/>
    <col min="13314" max="13314" width="21.75" style="97" customWidth="1"/>
    <col min="13315" max="13315" width="9.75" style="97" customWidth="1"/>
    <col min="13316" max="13568" width="10" style="97"/>
    <col min="13569" max="13569" width="51.125" style="97" customWidth="1"/>
    <col min="13570" max="13570" width="21.75" style="97" customWidth="1"/>
    <col min="13571" max="13571" width="9.75" style="97" customWidth="1"/>
    <col min="13572" max="13824" width="10" style="97"/>
    <col min="13825" max="13825" width="51.125" style="97" customWidth="1"/>
    <col min="13826" max="13826" width="21.75" style="97" customWidth="1"/>
    <col min="13827" max="13827" width="9.75" style="97" customWidth="1"/>
    <col min="13828" max="14080" width="10" style="97"/>
    <col min="14081" max="14081" width="51.125" style="97" customWidth="1"/>
    <col min="14082" max="14082" width="21.75" style="97" customWidth="1"/>
    <col min="14083" max="14083" width="9.75" style="97" customWidth="1"/>
    <col min="14084" max="14336" width="10" style="97"/>
    <col min="14337" max="14337" width="51.125" style="97" customWidth="1"/>
    <col min="14338" max="14338" width="21.75" style="97" customWidth="1"/>
    <col min="14339" max="14339" width="9.75" style="97" customWidth="1"/>
    <col min="14340" max="14592" width="10" style="97"/>
    <col min="14593" max="14593" width="51.125" style="97" customWidth="1"/>
    <col min="14594" max="14594" width="21.75" style="97" customWidth="1"/>
    <col min="14595" max="14595" width="9.75" style="97" customWidth="1"/>
    <col min="14596" max="14848" width="10" style="97"/>
    <col min="14849" max="14849" width="51.125" style="97" customWidth="1"/>
    <col min="14850" max="14850" width="21.75" style="97" customWidth="1"/>
    <col min="14851" max="14851" width="9.75" style="97" customWidth="1"/>
    <col min="14852" max="15104" width="10" style="97"/>
    <col min="15105" max="15105" width="51.125" style="97" customWidth="1"/>
    <col min="15106" max="15106" width="21.75" style="97" customWidth="1"/>
    <col min="15107" max="15107" width="9.75" style="97" customWidth="1"/>
    <col min="15108" max="15360" width="10" style="97"/>
    <col min="15361" max="15361" width="51.125" style="97" customWidth="1"/>
    <col min="15362" max="15362" width="21.75" style="97" customWidth="1"/>
    <col min="15363" max="15363" width="9.75" style="97" customWidth="1"/>
    <col min="15364" max="15616" width="10" style="97"/>
    <col min="15617" max="15617" width="51.125" style="97" customWidth="1"/>
    <col min="15618" max="15618" width="21.75" style="97" customWidth="1"/>
    <col min="15619" max="15619" width="9.75" style="97" customWidth="1"/>
    <col min="15620" max="15872" width="10" style="97"/>
    <col min="15873" max="15873" width="51.125" style="97" customWidth="1"/>
    <col min="15874" max="15874" width="21.75" style="97" customWidth="1"/>
    <col min="15875" max="15875" width="9.75" style="97" customWidth="1"/>
    <col min="15876" max="16128" width="10" style="97"/>
    <col min="16129" max="16129" width="51.125" style="97" customWidth="1"/>
    <col min="16130" max="16130" width="21.75" style="97" customWidth="1"/>
    <col min="16131" max="16131" width="9.75" style="97" customWidth="1"/>
    <col min="16132" max="16384" width="10" style="97"/>
  </cols>
  <sheetData>
    <row r="1" spans="1:6" ht="20.25" customHeight="1">
      <c r="A1" s="224" t="s">
        <v>872</v>
      </c>
    </row>
    <row r="2" spans="1:6" ht="28.7" customHeight="1">
      <c r="A2" s="255" t="s">
        <v>873</v>
      </c>
      <c r="B2" s="255"/>
      <c r="C2" s="255"/>
    </row>
    <row r="3" spans="1:6" ht="20.25" customHeight="1">
      <c r="A3" s="98"/>
      <c r="B3" s="99"/>
      <c r="C3" s="99" t="s">
        <v>282</v>
      </c>
    </row>
    <row r="4" spans="1:6" ht="33.75" customHeight="1">
      <c r="A4" s="210" t="s">
        <v>57</v>
      </c>
      <c r="B4" s="210" t="s">
        <v>864</v>
      </c>
      <c r="C4" s="210" t="s">
        <v>865</v>
      </c>
    </row>
    <row r="5" spans="1:6" ht="33.75" customHeight="1">
      <c r="A5" s="135" t="s">
        <v>874</v>
      </c>
      <c r="B5" s="134">
        <v>460.63</v>
      </c>
      <c r="C5" s="134">
        <v>104.67</v>
      </c>
      <c r="E5" s="232"/>
      <c r="F5" s="232"/>
    </row>
    <row r="6" spans="1:6" ht="33.75" customHeight="1">
      <c r="A6" s="135" t="s">
        <v>875</v>
      </c>
      <c r="B6" s="134">
        <v>131.63999999999999</v>
      </c>
      <c r="C6" s="134">
        <v>24.61</v>
      </c>
    </row>
    <row r="7" spans="1:6" ht="33.75" customHeight="1">
      <c r="A7" s="135" t="s">
        <v>876</v>
      </c>
      <c r="B7" s="134">
        <v>25.3</v>
      </c>
      <c r="C7" s="134">
        <v>10.36</v>
      </c>
    </row>
    <row r="8" spans="1:6" ht="33.75" customHeight="1">
      <c r="A8" s="135" t="s">
        <v>877</v>
      </c>
      <c r="B8" s="134">
        <v>566.97</v>
      </c>
      <c r="C8" s="134">
        <v>118.92</v>
      </c>
    </row>
    <row r="9" spans="1:6" ht="33.75" customHeight="1">
      <c r="A9" s="135" t="s">
        <v>878</v>
      </c>
      <c r="B9" s="134">
        <v>578.53</v>
      </c>
      <c r="C9" s="134">
        <v>124.68</v>
      </c>
    </row>
    <row r="10" spans="1:6" ht="33.75" customHeight="1">
      <c r="A10" s="135" t="s">
        <v>879</v>
      </c>
      <c r="B10" s="134">
        <v>0</v>
      </c>
      <c r="C10" s="134">
        <v>0</v>
      </c>
    </row>
  </sheetData>
  <mergeCells count="1">
    <mergeCell ref="A2:C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pane xSplit="1" ySplit="4" topLeftCell="B5" activePane="bottomRight" state="frozen"/>
      <selection pane="topRight"/>
      <selection pane="bottomLeft"/>
      <selection pane="bottomRight" activeCell="B23" activeCellId="1" sqref="B16 B23"/>
    </sheetView>
  </sheetViews>
  <sheetFormatPr defaultColWidth="10" defaultRowHeight="14.25"/>
  <cols>
    <col min="1" max="1" width="34.875" style="97" customWidth="1"/>
    <col min="2" max="3" width="21.125" style="97" customWidth="1"/>
    <col min="4" max="4" width="9.75" style="97" customWidth="1"/>
    <col min="5" max="256" width="10" style="97"/>
    <col min="257" max="257" width="31.125" style="97" customWidth="1"/>
    <col min="258" max="258" width="20.5" style="97" customWidth="1"/>
    <col min="259" max="259" width="25" style="97" customWidth="1"/>
    <col min="260" max="260" width="9.75" style="97" customWidth="1"/>
    <col min="261" max="512" width="10" style="97"/>
    <col min="513" max="513" width="31.125" style="97" customWidth="1"/>
    <col min="514" max="514" width="20.5" style="97" customWidth="1"/>
    <col min="515" max="515" width="25" style="97" customWidth="1"/>
    <col min="516" max="516" width="9.75" style="97" customWidth="1"/>
    <col min="517" max="768" width="10" style="97"/>
    <col min="769" max="769" width="31.125" style="97" customWidth="1"/>
    <col min="770" max="770" width="20.5" style="97" customWidth="1"/>
    <col min="771" max="771" width="25" style="97" customWidth="1"/>
    <col min="772" max="772" width="9.75" style="97" customWidth="1"/>
    <col min="773" max="1024" width="10" style="97"/>
    <col min="1025" max="1025" width="31.125" style="97" customWidth="1"/>
    <col min="1026" max="1026" width="20.5" style="97" customWidth="1"/>
    <col min="1027" max="1027" width="25" style="97" customWidth="1"/>
    <col min="1028" max="1028" width="9.75" style="97" customWidth="1"/>
    <col min="1029" max="1280" width="10" style="97"/>
    <col min="1281" max="1281" width="31.125" style="97" customWidth="1"/>
    <col min="1282" max="1282" width="20.5" style="97" customWidth="1"/>
    <col min="1283" max="1283" width="25" style="97" customWidth="1"/>
    <col min="1284" max="1284" width="9.75" style="97" customWidth="1"/>
    <col min="1285" max="1536" width="10" style="97"/>
    <col min="1537" max="1537" width="31.125" style="97" customWidth="1"/>
    <col min="1538" max="1538" width="20.5" style="97" customWidth="1"/>
    <col min="1539" max="1539" width="25" style="97" customWidth="1"/>
    <col min="1540" max="1540" width="9.75" style="97" customWidth="1"/>
    <col min="1541" max="1792" width="10" style="97"/>
    <col min="1793" max="1793" width="31.125" style="97" customWidth="1"/>
    <col min="1794" max="1794" width="20.5" style="97" customWidth="1"/>
    <col min="1795" max="1795" width="25" style="97" customWidth="1"/>
    <col min="1796" max="1796" width="9.75" style="97" customWidth="1"/>
    <col min="1797" max="2048" width="10" style="97"/>
    <col min="2049" max="2049" width="31.125" style="97" customWidth="1"/>
    <col min="2050" max="2050" width="20.5" style="97" customWidth="1"/>
    <col min="2051" max="2051" width="25" style="97" customWidth="1"/>
    <col min="2052" max="2052" width="9.75" style="97" customWidth="1"/>
    <col min="2053" max="2304" width="10" style="97"/>
    <col min="2305" max="2305" width="31.125" style="97" customWidth="1"/>
    <col min="2306" max="2306" width="20.5" style="97" customWidth="1"/>
    <col min="2307" max="2307" width="25" style="97" customWidth="1"/>
    <col min="2308" max="2308" width="9.75" style="97" customWidth="1"/>
    <col min="2309" max="2560" width="10" style="97"/>
    <col min="2561" max="2561" width="31.125" style="97" customWidth="1"/>
    <col min="2562" max="2562" width="20.5" style="97" customWidth="1"/>
    <col min="2563" max="2563" width="25" style="97" customWidth="1"/>
    <col min="2564" max="2564" width="9.75" style="97" customWidth="1"/>
    <col min="2565" max="2816" width="10" style="97"/>
    <col min="2817" max="2817" width="31.125" style="97" customWidth="1"/>
    <col min="2818" max="2818" width="20.5" style="97" customWidth="1"/>
    <col min="2819" max="2819" width="25" style="97" customWidth="1"/>
    <col min="2820" max="2820" width="9.75" style="97" customWidth="1"/>
    <col min="2821" max="3072" width="10" style="97"/>
    <col min="3073" max="3073" width="31.125" style="97" customWidth="1"/>
    <col min="3074" max="3074" width="20.5" style="97" customWidth="1"/>
    <col min="3075" max="3075" width="25" style="97" customWidth="1"/>
    <col min="3076" max="3076" width="9.75" style="97" customWidth="1"/>
    <col min="3077" max="3328" width="10" style="97"/>
    <col min="3329" max="3329" width="31.125" style="97" customWidth="1"/>
    <col min="3330" max="3330" width="20.5" style="97" customWidth="1"/>
    <col min="3331" max="3331" width="25" style="97" customWidth="1"/>
    <col min="3332" max="3332" width="9.75" style="97" customWidth="1"/>
    <col min="3333" max="3584" width="10" style="97"/>
    <col min="3585" max="3585" width="31.125" style="97" customWidth="1"/>
    <col min="3586" max="3586" width="20.5" style="97" customWidth="1"/>
    <col min="3587" max="3587" width="25" style="97" customWidth="1"/>
    <col min="3588" max="3588" width="9.75" style="97" customWidth="1"/>
    <col min="3589" max="3840" width="10" style="97"/>
    <col min="3841" max="3841" width="31.125" style="97" customWidth="1"/>
    <col min="3842" max="3842" width="20.5" style="97" customWidth="1"/>
    <col min="3843" max="3843" width="25" style="97" customWidth="1"/>
    <col min="3844" max="3844" width="9.75" style="97" customWidth="1"/>
    <col min="3845" max="4096" width="10" style="97"/>
    <col min="4097" max="4097" width="31.125" style="97" customWidth="1"/>
    <col min="4098" max="4098" width="20.5" style="97" customWidth="1"/>
    <col min="4099" max="4099" width="25" style="97" customWidth="1"/>
    <col min="4100" max="4100" width="9.75" style="97" customWidth="1"/>
    <col min="4101" max="4352" width="10" style="97"/>
    <col min="4353" max="4353" width="31.125" style="97" customWidth="1"/>
    <col min="4354" max="4354" width="20.5" style="97" customWidth="1"/>
    <col min="4355" max="4355" width="25" style="97" customWidth="1"/>
    <col min="4356" max="4356" width="9.75" style="97" customWidth="1"/>
    <col min="4357" max="4608" width="10" style="97"/>
    <col min="4609" max="4609" width="31.125" style="97" customWidth="1"/>
    <col min="4610" max="4610" width="20.5" style="97" customWidth="1"/>
    <col min="4611" max="4611" width="25" style="97" customWidth="1"/>
    <col min="4612" max="4612" width="9.75" style="97" customWidth="1"/>
    <col min="4613" max="4864" width="10" style="97"/>
    <col min="4865" max="4865" width="31.125" style="97" customWidth="1"/>
    <col min="4866" max="4866" width="20.5" style="97" customWidth="1"/>
    <col min="4867" max="4867" width="25" style="97" customWidth="1"/>
    <col min="4868" max="4868" width="9.75" style="97" customWidth="1"/>
    <col min="4869" max="5120" width="10" style="97"/>
    <col min="5121" max="5121" width="31.125" style="97" customWidth="1"/>
    <col min="5122" max="5122" width="20.5" style="97" customWidth="1"/>
    <col min="5123" max="5123" width="25" style="97" customWidth="1"/>
    <col min="5124" max="5124" width="9.75" style="97" customWidth="1"/>
    <col min="5125" max="5376" width="10" style="97"/>
    <col min="5377" max="5377" width="31.125" style="97" customWidth="1"/>
    <col min="5378" max="5378" width="20.5" style="97" customWidth="1"/>
    <col min="5379" max="5379" width="25" style="97" customWidth="1"/>
    <col min="5380" max="5380" width="9.75" style="97" customWidth="1"/>
    <col min="5381" max="5632" width="10" style="97"/>
    <col min="5633" max="5633" width="31.125" style="97" customWidth="1"/>
    <col min="5634" max="5634" width="20.5" style="97" customWidth="1"/>
    <col min="5635" max="5635" width="25" style="97" customWidth="1"/>
    <col min="5636" max="5636" width="9.75" style="97" customWidth="1"/>
    <col min="5637" max="5888" width="10" style="97"/>
    <col min="5889" max="5889" width="31.125" style="97" customWidth="1"/>
    <col min="5890" max="5890" width="20.5" style="97" customWidth="1"/>
    <col min="5891" max="5891" width="25" style="97" customWidth="1"/>
    <col min="5892" max="5892" width="9.75" style="97" customWidth="1"/>
    <col min="5893" max="6144" width="10" style="97"/>
    <col min="6145" max="6145" width="31.125" style="97" customWidth="1"/>
    <col min="6146" max="6146" width="20.5" style="97" customWidth="1"/>
    <col min="6147" max="6147" width="25" style="97" customWidth="1"/>
    <col min="6148" max="6148" width="9.75" style="97" customWidth="1"/>
    <col min="6149" max="6400" width="10" style="97"/>
    <col min="6401" max="6401" width="31.125" style="97" customWidth="1"/>
    <col min="6402" max="6402" width="20.5" style="97" customWidth="1"/>
    <col min="6403" max="6403" width="25" style="97" customWidth="1"/>
    <col min="6404" max="6404" width="9.75" style="97" customWidth="1"/>
    <col min="6405" max="6656" width="10" style="97"/>
    <col min="6657" max="6657" width="31.125" style="97" customWidth="1"/>
    <col min="6658" max="6658" width="20.5" style="97" customWidth="1"/>
    <col min="6659" max="6659" width="25" style="97" customWidth="1"/>
    <col min="6660" max="6660" width="9.75" style="97" customWidth="1"/>
    <col min="6661" max="6912" width="10" style="97"/>
    <col min="6913" max="6913" width="31.125" style="97" customWidth="1"/>
    <col min="6914" max="6914" width="20.5" style="97" customWidth="1"/>
    <col min="6915" max="6915" width="25" style="97" customWidth="1"/>
    <col min="6916" max="6916" width="9.75" style="97" customWidth="1"/>
    <col min="6917" max="7168" width="10" style="97"/>
    <col min="7169" max="7169" width="31.125" style="97" customWidth="1"/>
    <col min="7170" max="7170" width="20.5" style="97" customWidth="1"/>
    <col min="7171" max="7171" width="25" style="97" customWidth="1"/>
    <col min="7172" max="7172" width="9.75" style="97" customWidth="1"/>
    <col min="7173" max="7424" width="10" style="97"/>
    <col min="7425" max="7425" width="31.125" style="97" customWidth="1"/>
    <col min="7426" max="7426" width="20.5" style="97" customWidth="1"/>
    <col min="7427" max="7427" width="25" style="97" customWidth="1"/>
    <col min="7428" max="7428" width="9.75" style="97" customWidth="1"/>
    <col min="7429" max="7680" width="10" style="97"/>
    <col min="7681" max="7681" width="31.125" style="97" customWidth="1"/>
    <col min="7682" max="7682" width="20.5" style="97" customWidth="1"/>
    <col min="7683" max="7683" width="25" style="97" customWidth="1"/>
    <col min="7684" max="7684" width="9.75" style="97" customWidth="1"/>
    <col min="7685" max="7936" width="10" style="97"/>
    <col min="7937" max="7937" width="31.125" style="97" customWidth="1"/>
    <col min="7938" max="7938" width="20.5" style="97" customWidth="1"/>
    <col min="7939" max="7939" width="25" style="97" customWidth="1"/>
    <col min="7940" max="7940" width="9.75" style="97" customWidth="1"/>
    <col min="7941" max="8192" width="10" style="97"/>
    <col min="8193" max="8193" width="31.125" style="97" customWidth="1"/>
    <col min="8194" max="8194" width="20.5" style="97" customWidth="1"/>
    <col min="8195" max="8195" width="25" style="97" customWidth="1"/>
    <col min="8196" max="8196" width="9.75" style="97" customWidth="1"/>
    <col min="8197" max="8448" width="10" style="97"/>
    <col min="8449" max="8449" width="31.125" style="97" customWidth="1"/>
    <col min="8450" max="8450" width="20.5" style="97" customWidth="1"/>
    <col min="8451" max="8451" width="25" style="97" customWidth="1"/>
    <col min="8452" max="8452" width="9.75" style="97" customWidth="1"/>
    <col min="8453" max="8704" width="10" style="97"/>
    <col min="8705" max="8705" width="31.125" style="97" customWidth="1"/>
    <col min="8706" max="8706" width="20.5" style="97" customWidth="1"/>
    <col min="8707" max="8707" width="25" style="97" customWidth="1"/>
    <col min="8708" max="8708" width="9.75" style="97" customWidth="1"/>
    <col min="8709" max="8960" width="10" style="97"/>
    <col min="8961" max="8961" width="31.125" style="97" customWidth="1"/>
    <col min="8962" max="8962" width="20.5" style="97" customWidth="1"/>
    <col min="8963" max="8963" width="25" style="97" customWidth="1"/>
    <col min="8964" max="8964" width="9.75" style="97" customWidth="1"/>
    <col min="8965" max="9216" width="10" style="97"/>
    <col min="9217" max="9217" width="31.125" style="97" customWidth="1"/>
    <col min="9218" max="9218" width="20.5" style="97" customWidth="1"/>
    <col min="9219" max="9219" width="25" style="97" customWidth="1"/>
    <col min="9220" max="9220" width="9.75" style="97" customWidth="1"/>
    <col min="9221" max="9472" width="10" style="97"/>
    <col min="9473" max="9473" width="31.125" style="97" customWidth="1"/>
    <col min="9474" max="9474" width="20.5" style="97" customWidth="1"/>
    <col min="9475" max="9475" width="25" style="97" customWidth="1"/>
    <col min="9476" max="9476" width="9.75" style="97" customWidth="1"/>
    <col min="9477" max="9728" width="10" style="97"/>
    <col min="9729" max="9729" width="31.125" style="97" customWidth="1"/>
    <col min="9730" max="9730" width="20.5" style="97" customWidth="1"/>
    <col min="9731" max="9731" width="25" style="97" customWidth="1"/>
    <col min="9732" max="9732" width="9.75" style="97" customWidth="1"/>
    <col min="9733" max="9984" width="10" style="97"/>
    <col min="9985" max="9985" width="31.125" style="97" customWidth="1"/>
    <col min="9986" max="9986" width="20.5" style="97" customWidth="1"/>
    <col min="9987" max="9987" width="25" style="97" customWidth="1"/>
    <col min="9988" max="9988" width="9.75" style="97" customWidth="1"/>
    <col min="9989" max="10240" width="10" style="97"/>
    <col min="10241" max="10241" width="31.125" style="97" customWidth="1"/>
    <col min="10242" max="10242" width="20.5" style="97" customWidth="1"/>
    <col min="10243" max="10243" width="25" style="97" customWidth="1"/>
    <col min="10244" max="10244" width="9.75" style="97" customWidth="1"/>
    <col min="10245" max="10496" width="10" style="97"/>
    <col min="10497" max="10497" width="31.125" style="97" customWidth="1"/>
    <col min="10498" max="10498" width="20.5" style="97" customWidth="1"/>
    <col min="10499" max="10499" width="25" style="97" customWidth="1"/>
    <col min="10500" max="10500" width="9.75" style="97" customWidth="1"/>
    <col min="10501" max="10752" width="10" style="97"/>
    <col min="10753" max="10753" width="31.125" style="97" customWidth="1"/>
    <col min="10754" max="10754" width="20.5" style="97" customWidth="1"/>
    <col min="10755" max="10755" width="25" style="97" customWidth="1"/>
    <col min="10756" max="10756" width="9.75" style="97" customWidth="1"/>
    <col min="10757" max="11008" width="10" style="97"/>
    <col min="11009" max="11009" width="31.125" style="97" customWidth="1"/>
    <col min="11010" max="11010" width="20.5" style="97" customWidth="1"/>
    <col min="11011" max="11011" width="25" style="97" customWidth="1"/>
    <col min="11012" max="11012" width="9.75" style="97" customWidth="1"/>
    <col min="11013" max="11264" width="10" style="97"/>
    <col min="11265" max="11265" width="31.125" style="97" customWidth="1"/>
    <col min="11266" max="11266" width="20.5" style="97" customWidth="1"/>
    <col min="11267" max="11267" width="25" style="97" customWidth="1"/>
    <col min="11268" max="11268" width="9.75" style="97" customWidth="1"/>
    <col min="11269" max="11520" width="10" style="97"/>
    <col min="11521" max="11521" width="31.125" style="97" customWidth="1"/>
    <col min="11522" max="11522" width="20.5" style="97" customWidth="1"/>
    <col min="11523" max="11523" width="25" style="97" customWidth="1"/>
    <col min="11524" max="11524" width="9.75" style="97" customWidth="1"/>
    <col min="11525" max="11776" width="10" style="97"/>
    <col min="11777" max="11777" width="31.125" style="97" customWidth="1"/>
    <col min="11778" max="11778" width="20.5" style="97" customWidth="1"/>
    <col min="11779" max="11779" width="25" style="97" customWidth="1"/>
    <col min="11780" max="11780" width="9.75" style="97" customWidth="1"/>
    <col min="11781" max="12032" width="10" style="97"/>
    <col min="12033" max="12033" width="31.125" style="97" customWidth="1"/>
    <col min="12034" max="12034" width="20.5" style="97" customWidth="1"/>
    <col min="12035" max="12035" width="25" style="97" customWidth="1"/>
    <col min="12036" max="12036" width="9.75" style="97" customWidth="1"/>
    <col min="12037" max="12288" width="10" style="97"/>
    <col min="12289" max="12289" width="31.125" style="97" customWidth="1"/>
    <col min="12290" max="12290" width="20.5" style="97" customWidth="1"/>
    <col min="12291" max="12291" width="25" style="97" customWidth="1"/>
    <col min="12292" max="12292" width="9.75" style="97" customWidth="1"/>
    <col min="12293" max="12544" width="10" style="97"/>
    <col min="12545" max="12545" width="31.125" style="97" customWidth="1"/>
    <col min="12546" max="12546" width="20.5" style="97" customWidth="1"/>
    <col min="12547" max="12547" width="25" style="97" customWidth="1"/>
    <col min="12548" max="12548" width="9.75" style="97" customWidth="1"/>
    <col min="12549" max="12800" width="10" style="97"/>
    <col min="12801" max="12801" width="31.125" style="97" customWidth="1"/>
    <col min="12802" max="12802" width="20.5" style="97" customWidth="1"/>
    <col min="12803" max="12803" width="25" style="97" customWidth="1"/>
    <col min="12804" max="12804" width="9.75" style="97" customWidth="1"/>
    <col min="12805" max="13056" width="10" style="97"/>
    <col min="13057" max="13057" width="31.125" style="97" customWidth="1"/>
    <col min="13058" max="13058" width="20.5" style="97" customWidth="1"/>
    <col min="13059" max="13059" width="25" style="97" customWidth="1"/>
    <col min="13060" max="13060" width="9.75" style="97" customWidth="1"/>
    <col min="13061" max="13312" width="10" style="97"/>
    <col min="13313" max="13313" width="31.125" style="97" customWidth="1"/>
    <col min="13314" max="13314" width="20.5" style="97" customWidth="1"/>
    <col min="13315" max="13315" width="25" style="97" customWidth="1"/>
    <col min="13316" max="13316" width="9.75" style="97" customWidth="1"/>
    <col min="13317" max="13568" width="10" style="97"/>
    <col min="13569" max="13569" width="31.125" style="97" customWidth="1"/>
    <col min="13570" max="13570" width="20.5" style="97" customWidth="1"/>
    <col min="13571" max="13571" width="25" style="97" customWidth="1"/>
    <col min="13572" max="13572" width="9.75" style="97" customWidth="1"/>
    <col min="13573" max="13824" width="10" style="97"/>
    <col min="13825" max="13825" width="31.125" style="97" customWidth="1"/>
    <col min="13826" max="13826" width="20.5" style="97" customWidth="1"/>
    <col min="13827" max="13827" width="25" style="97" customWidth="1"/>
    <col min="13828" max="13828" width="9.75" style="97" customWidth="1"/>
    <col min="13829" max="14080" width="10" style="97"/>
    <col min="14081" max="14081" width="31.125" style="97" customWidth="1"/>
    <col min="14082" max="14082" width="20.5" style="97" customWidth="1"/>
    <col min="14083" max="14083" width="25" style="97" customWidth="1"/>
    <col min="14084" max="14084" width="9.75" style="97" customWidth="1"/>
    <col min="14085" max="14336" width="10" style="97"/>
    <col min="14337" max="14337" width="31.125" style="97" customWidth="1"/>
    <col min="14338" max="14338" width="20.5" style="97" customWidth="1"/>
    <col min="14339" max="14339" width="25" style="97" customWidth="1"/>
    <col min="14340" max="14340" width="9.75" style="97" customWidth="1"/>
    <col min="14341" max="14592" width="10" style="97"/>
    <col min="14593" max="14593" width="31.125" style="97" customWidth="1"/>
    <col min="14594" max="14594" width="20.5" style="97" customWidth="1"/>
    <col min="14595" max="14595" width="25" style="97" customWidth="1"/>
    <col min="14596" max="14596" width="9.75" style="97" customWidth="1"/>
    <col min="14597" max="14848" width="10" style="97"/>
    <col min="14849" max="14849" width="31.125" style="97" customWidth="1"/>
    <col min="14850" max="14850" width="20.5" style="97" customWidth="1"/>
    <col min="14851" max="14851" width="25" style="97" customWidth="1"/>
    <col min="14852" max="14852" width="9.75" style="97" customWidth="1"/>
    <col min="14853" max="15104" width="10" style="97"/>
    <col min="15105" max="15105" width="31.125" style="97" customWidth="1"/>
    <col min="15106" max="15106" width="20.5" style="97" customWidth="1"/>
    <col min="15107" max="15107" width="25" style="97" customWidth="1"/>
    <col min="15108" max="15108" width="9.75" style="97" customWidth="1"/>
    <col min="15109" max="15360" width="10" style="97"/>
    <col min="15361" max="15361" width="31.125" style="97" customWidth="1"/>
    <col min="15362" max="15362" width="20.5" style="97" customWidth="1"/>
    <col min="15363" max="15363" width="25" style="97" customWidth="1"/>
    <col min="15364" max="15364" width="9.75" style="97" customWidth="1"/>
    <col min="15365" max="15616" width="10" style="97"/>
    <col min="15617" max="15617" width="31.125" style="97" customWidth="1"/>
    <col min="15618" max="15618" width="20.5" style="97" customWidth="1"/>
    <col min="15619" max="15619" width="25" style="97" customWidth="1"/>
    <col min="15620" max="15620" width="9.75" style="97" customWidth="1"/>
    <col min="15621" max="15872" width="10" style="97"/>
    <col min="15873" max="15873" width="31.125" style="97" customWidth="1"/>
    <col min="15874" max="15874" width="20.5" style="97" customWidth="1"/>
    <col min="15875" max="15875" width="25" style="97" customWidth="1"/>
    <col min="15876" max="15876" width="9.75" style="97" customWidth="1"/>
    <col min="15877" max="16128" width="10" style="97"/>
    <col min="16129" max="16129" width="31.125" style="97" customWidth="1"/>
    <col min="16130" max="16130" width="20.5" style="97" customWidth="1"/>
    <col min="16131" max="16131" width="25" style="97" customWidth="1"/>
    <col min="16132" max="16132" width="9.75" style="97" customWidth="1"/>
    <col min="16133" max="16384" width="10" style="97"/>
  </cols>
  <sheetData>
    <row r="1" spans="1:3" ht="25.5" customHeight="1">
      <c r="A1" s="224" t="s">
        <v>880</v>
      </c>
    </row>
    <row r="2" spans="1:3" ht="39" customHeight="1">
      <c r="A2" s="253" t="s">
        <v>881</v>
      </c>
      <c r="B2" s="253"/>
      <c r="C2" s="253"/>
    </row>
    <row r="3" spans="1:3" ht="24" customHeight="1">
      <c r="C3" s="99" t="s">
        <v>282</v>
      </c>
    </row>
    <row r="4" spans="1:3" ht="22.5" customHeight="1">
      <c r="A4" s="210" t="s">
        <v>57</v>
      </c>
      <c r="B4" s="210" t="s">
        <v>864</v>
      </c>
      <c r="C4" s="210" t="s">
        <v>865</v>
      </c>
    </row>
    <row r="5" spans="1:3" ht="22.5" customHeight="1">
      <c r="A5" s="136" t="s">
        <v>882</v>
      </c>
      <c r="B5" s="231">
        <f>B6+B8</f>
        <v>183.49</v>
      </c>
      <c r="C5" s="231">
        <f>C6+C8</f>
        <v>38.61</v>
      </c>
    </row>
    <row r="6" spans="1:3" ht="22.5" customHeight="1">
      <c r="A6" s="137" t="s">
        <v>883</v>
      </c>
      <c r="B6" s="231">
        <v>51.85</v>
      </c>
      <c r="C6" s="231">
        <v>14</v>
      </c>
    </row>
    <row r="7" spans="1:3" ht="22.5" customHeight="1">
      <c r="A7" s="137" t="s">
        <v>285</v>
      </c>
      <c r="B7" s="231">
        <v>32.49</v>
      </c>
      <c r="C7" s="231">
        <v>12.67</v>
      </c>
    </row>
    <row r="8" spans="1:3" ht="22.5" customHeight="1">
      <c r="A8" s="137" t="s">
        <v>884</v>
      </c>
      <c r="B8" s="231">
        <v>131.63999999999999</v>
      </c>
      <c r="C8" s="231">
        <v>24.61</v>
      </c>
    </row>
    <row r="9" spans="1:3" ht="22.5" customHeight="1">
      <c r="A9" s="137" t="s">
        <v>285</v>
      </c>
      <c r="B9" s="231">
        <v>22.39</v>
      </c>
      <c r="C9" s="231">
        <v>8.6300000000000008</v>
      </c>
    </row>
    <row r="10" spans="1:3" ht="22.5" customHeight="1">
      <c r="A10" s="136" t="s">
        <v>885</v>
      </c>
      <c r="B10" s="231">
        <f>SUM(B11:B12)</f>
        <v>61.01</v>
      </c>
      <c r="C10" s="231">
        <f>SUM(C11:C12)</f>
        <v>23.67</v>
      </c>
    </row>
    <row r="11" spans="1:3" ht="22.5" customHeight="1">
      <c r="A11" s="137" t="s">
        <v>883</v>
      </c>
      <c r="B11" s="231">
        <v>35.71</v>
      </c>
      <c r="C11" s="231">
        <v>13.31</v>
      </c>
    </row>
    <row r="12" spans="1:3" ht="22.5" customHeight="1">
      <c r="A12" s="137" t="s">
        <v>884</v>
      </c>
      <c r="B12" s="231">
        <v>25.3</v>
      </c>
      <c r="C12" s="231">
        <v>10.36</v>
      </c>
    </row>
    <row r="13" spans="1:3" ht="22.5" customHeight="1">
      <c r="A13" s="136" t="s">
        <v>886</v>
      </c>
      <c r="B13" s="231">
        <f>SUM(B14:B15)</f>
        <v>27.87</v>
      </c>
      <c r="C13" s="231">
        <f>SUM(C14:C15)</f>
        <v>5.96</v>
      </c>
    </row>
    <row r="14" spans="1:3" ht="22.5" customHeight="1">
      <c r="A14" s="137" t="s">
        <v>883</v>
      </c>
      <c r="B14" s="231">
        <v>12.34</v>
      </c>
      <c r="C14" s="231">
        <v>2.39</v>
      </c>
    </row>
    <row r="15" spans="1:3" ht="22.5" customHeight="1">
      <c r="A15" s="137" t="s">
        <v>884</v>
      </c>
      <c r="B15" s="231">
        <v>15.53</v>
      </c>
      <c r="C15" s="231">
        <v>3.57</v>
      </c>
    </row>
    <row r="16" spans="1:3" ht="22.5" customHeight="1">
      <c r="A16" s="136" t="s">
        <v>887</v>
      </c>
      <c r="B16" s="231">
        <f>B17+B20</f>
        <v>52.94</v>
      </c>
      <c r="C16" s="231">
        <f>C17+C20</f>
        <v>13.48</v>
      </c>
    </row>
    <row r="17" spans="1:3" ht="22.5" customHeight="1">
      <c r="A17" s="137" t="s">
        <v>883</v>
      </c>
      <c r="B17" s="231">
        <v>27.23</v>
      </c>
      <c r="C17" s="231">
        <v>1.58</v>
      </c>
    </row>
    <row r="18" spans="1:3" ht="22.5" customHeight="1">
      <c r="A18" s="137" t="s">
        <v>285</v>
      </c>
      <c r="B18" s="231">
        <v>24.66</v>
      </c>
      <c r="C18" s="231">
        <v>1.28</v>
      </c>
    </row>
    <row r="19" spans="1:3" ht="22.5" customHeight="1">
      <c r="A19" s="137" t="s">
        <v>888</v>
      </c>
      <c r="B19" s="231">
        <f>B17-B18</f>
        <v>2.57</v>
      </c>
      <c r="C19" s="231">
        <f>C17-C18</f>
        <v>0.3</v>
      </c>
    </row>
    <row r="20" spans="1:3" ht="22.5" customHeight="1">
      <c r="A20" s="137" t="s">
        <v>884</v>
      </c>
      <c r="B20" s="231">
        <v>25.71</v>
      </c>
      <c r="C20" s="231">
        <v>11.9</v>
      </c>
    </row>
    <row r="21" spans="1:3" ht="22.5" customHeight="1">
      <c r="A21" s="137" t="s">
        <v>285</v>
      </c>
      <c r="B21" s="231">
        <v>22.98</v>
      </c>
      <c r="C21" s="231">
        <v>10.85</v>
      </c>
    </row>
    <row r="22" spans="1:3" ht="22.5" customHeight="1">
      <c r="A22" s="137" t="s">
        <v>888</v>
      </c>
      <c r="B22" s="231">
        <f>B20-B21</f>
        <v>2.73</v>
      </c>
      <c r="C22" s="231">
        <f>C20-C21</f>
        <v>1.05</v>
      </c>
    </row>
    <row r="23" spans="1:3" ht="22.5" customHeight="1">
      <c r="A23" s="136" t="s">
        <v>889</v>
      </c>
      <c r="B23" s="231">
        <f>SUM(B24:B25)</f>
        <v>29.39</v>
      </c>
      <c r="C23" s="231">
        <f>SUM(C24:C25)</f>
        <v>5.78</v>
      </c>
    </row>
    <row r="24" spans="1:3" ht="22.5" customHeight="1">
      <c r="A24" s="137" t="s">
        <v>883</v>
      </c>
      <c r="B24" s="231">
        <v>12.01</v>
      </c>
      <c r="C24" s="231">
        <v>2.13</v>
      </c>
    </row>
    <row r="25" spans="1:3" ht="22.5" customHeight="1">
      <c r="A25" s="137" t="s">
        <v>884</v>
      </c>
      <c r="B25" s="231">
        <v>17.38</v>
      </c>
      <c r="C25" s="231">
        <v>3.65</v>
      </c>
    </row>
    <row r="26" spans="1:3" ht="14.25" customHeight="1"/>
  </sheetData>
  <mergeCells count="1">
    <mergeCell ref="A2:C2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23</vt:i4>
      </vt:variant>
    </vt:vector>
  </HeadingPairs>
  <TitlesOfParts>
    <vt:vector size="52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'附表1-24'!Print_Titles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2025-01-17T08:15:15Z</cp:lastPrinted>
  <dcterms:created xsi:type="dcterms:W3CDTF">2008-01-10T09:59:00Z</dcterms:created>
  <dcterms:modified xsi:type="dcterms:W3CDTF">2025-01-17T08:15:20Z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