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070" activeTab="0"/>
  </bookViews>
  <sheets>
    <sheet name="3.5米路线改造计划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<sst xmlns="http://schemas.openxmlformats.org/spreadsheetml/2006/main" count="29" uniqueCount="26">
  <si>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 xml:space="preserve">附件1 </t>
  </si>
  <si>
    <t>通村公路窄路面拓改工程计划表</t>
  </si>
  <si>
    <t>序号</t>
  </si>
  <si>
    <t>县（市、区）</t>
  </si>
  <si>
    <t>合计里程</t>
  </si>
  <si>
    <t>3.5米宽通村公路拓改工程（KM）</t>
  </si>
  <si>
    <t>4.5米宽通村公路单车道改双车道工程（KM）</t>
  </si>
  <si>
    <t>备注</t>
  </si>
  <si>
    <t>线路里程（KM）</t>
  </si>
  <si>
    <t>实施错车道（KM）</t>
  </si>
  <si>
    <t>窄路面拓宽（3.5米改4.5米）（KM）</t>
  </si>
  <si>
    <t>单车道改双车道工程（KM）</t>
  </si>
  <si>
    <t>小计</t>
  </si>
  <si>
    <t>全市</t>
  </si>
  <si>
    <t>大田</t>
  </si>
  <si>
    <t>建宁</t>
  </si>
  <si>
    <t>将乐</t>
  </si>
  <si>
    <t>梅列</t>
  </si>
  <si>
    <t>明溪</t>
  </si>
  <si>
    <t>宁化</t>
  </si>
  <si>
    <t>清流</t>
  </si>
  <si>
    <t>三元</t>
  </si>
  <si>
    <t>沙县</t>
  </si>
  <si>
    <t>泰宁</t>
  </si>
  <si>
    <t>永安</t>
  </si>
  <si>
    <t>尤溪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</si>
</sst>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0_ "/>
  </numFmts>
  <fonts count="26">
    <font>
      <sz val="12"/>
      <name val="宋体"/>
      <family val="0"/>
    </font>
    <font>
      <sz val="16"/>
      <name val="黑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>
      <alignment/>
      <protection/>
    </xf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>
      <alignment/>
      <protection/>
    </xf>
    <xf numFmtId="0" fontId="10" fillId="0" borderId="0" applyNumberFormat="0" applyFill="0" applyBorder="0" applyAlignment="0" applyProtection="0"/>
    <xf numFmtId="0" fontId="22" fillId="0" borderId="0">
      <alignment/>
      <protection/>
    </xf>
    <xf numFmtId="0" fontId="13" fillId="0" borderId="3" applyNumberFormat="0" applyFill="0" applyAlignment="0" applyProtection="0"/>
    <xf numFmtId="0" fontId="22" fillId="0" borderId="0">
      <alignment/>
      <protection/>
    </xf>
    <xf numFmtId="0" fontId="8" fillId="0" borderId="3" applyNumberFormat="0" applyFill="0" applyAlignment="0" applyProtection="0"/>
    <xf numFmtId="0" fontId="19" fillId="7" borderId="0" applyNumberFormat="0" applyBorder="0" applyAlignment="0" applyProtection="0"/>
    <xf numFmtId="0" fontId="9" fillId="0" borderId="4" applyNumberFormat="0" applyFill="0" applyAlignment="0" applyProtection="0"/>
    <xf numFmtId="0" fontId="19" fillId="3" borderId="0" applyNumberFormat="0" applyBorder="0" applyAlignment="0" applyProtection="0"/>
    <xf numFmtId="0" fontId="7" fillId="2" borderId="5" applyNumberFormat="0" applyAlignment="0" applyProtection="0"/>
    <xf numFmtId="0" fontId="6" fillId="2" borderId="1" applyNumberFormat="0" applyAlignment="0" applyProtection="0"/>
    <xf numFmtId="0" fontId="15" fillId="8" borderId="6" applyNumberFormat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0" fillId="9" borderId="0" applyNumberFormat="0" applyBorder="0" applyAlignment="0" applyProtection="0"/>
    <xf numFmtId="0" fontId="25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9" fillId="16" borderId="0" applyNumberFormat="0" applyBorder="0" applyAlignment="0" applyProtection="0"/>
    <xf numFmtId="0" fontId="18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2" fillId="0" borderId="0">
      <alignment/>
      <protection/>
    </xf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</cellStyleXfs>
  <cellXfs count="25"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7" fontId="0" fillId="0" borderId="13" xfId="0" applyNumberFormat="1" applyFill="1" applyBorder="1" applyAlignment="1">
      <alignment horizontal="center" vertical="center" wrapText="1"/>
    </xf>
    <xf numFmtId="178" fontId="0" fillId="0" borderId="13" xfId="0" applyNumberFormat="1" applyFill="1" applyBorder="1" applyAlignment="1">
      <alignment horizontal="center" vertical="center" wrapText="1"/>
    </xf>
    <xf numFmtId="178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2" xfId="70"/>
    <cellStyle name="常规 3" xfId="71"/>
    <cellStyle name="常规 4" xfId="72"/>
    <cellStyle name="常规 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tabSelected="1" zoomScale="90" zoomScaleNormal="90" workbookViewId="0" topLeftCell="A1">
      <selection activeCell="F7" sqref="F7:F18"/>
    </sheetView>
  </sheetViews>
  <sheetFormatPr defaultColWidth="9.00390625" defaultRowHeight="14.25"/>
  <cols>
    <col min="3" max="4" width="12.75390625" style="0" customWidth="1"/>
    <col min="5" max="15" width="10.75390625" style="0" bestFit="1" customWidth="1"/>
    <col min="16" max="16" width="9.125" style="0" bestFit="1" customWidth="1"/>
    <col min="17" max="17" width="10.75390625" style="0" bestFit="1" customWidth="1"/>
    <col min="18" max="18" width="9.125" style="0" bestFit="1" customWidth="1"/>
    <col min="19" max="19" width="10.75390625" style="0" bestFit="1" customWidth="1"/>
  </cols>
  <sheetData>
    <row r="1" ht="30.75" customHeight="1">
      <c r="A1" s="2" t="s">
        <v>0</v>
      </c>
    </row>
    <row r="2" spans="1:21" ht="5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6.75" customHeight="1">
      <c r="A3" s="4" t="s">
        <v>2</v>
      </c>
      <c r="B3" s="4" t="s">
        <v>3</v>
      </c>
      <c r="C3" s="4" t="s">
        <v>4</v>
      </c>
      <c r="D3" s="5" t="s">
        <v>5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9"/>
      <c r="Q3" s="5" t="s">
        <v>6</v>
      </c>
      <c r="R3" s="6"/>
      <c r="S3" s="6"/>
      <c r="T3" s="9"/>
      <c r="U3" s="20" t="s">
        <v>7</v>
      </c>
    </row>
    <row r="4" spans="1:21" ht="36.75" customHeight="1">
      <c r="A4" s="7"/>
      <c r="B4" s="7"/>
      <c r="C4" s="7"/>
      <c r="D4" s="8" t="s">
        <v>8</v>
      </c>
      <c r="E4" s="5" t="s">
        <v>9</v>
      </c>
      <c r="F4" s="6"/>
      <c r="G4" s="6"/>
      <c r="H4" s="9"/>
      <c r="I4" s="5" t="s">
        <v>10</v>
      </c>
      <c r="J4" s="6"/>
      <c r="K4" s="6"/>
      <c r="L4" s="9"/>
      <c r="M4" s="19" t="s">
        <v>11</v>
      </c>
      <c r="N4" s="6"/>
      <c r="O4" s="6"/>
      <c r="P4" s="9"/>
      <c r="Q4" s="21"/>
      <c r="R4" s="22"/>
      <c r="S4" s="22"/>
      <c r="T4" s="23"/>
      <c r="U4" s="20"/>
    </row>
    <row r="5" spans="1:21" ht="41.25" customHeight="1">
      <c r="A5" s="10"/>
      <c r="B5" s="10"/>
      <c r="C5" s="10"/>
      <c r="D5" s="11"/>
      <c r="E5" s="11" t="s">
        <v>12</v>
      </c>
      <c r="F5" s="11">
        <v>2019</v>
      </c>
      <c r="G5" s="11">
        <v>2020</v>
      </c>
      <c r="H5" s="11">
        <v>2021</v>
      </c>
      <c r="I5" s="11" t="s">
        <v>12</v>
      </c>
      <c r="J5" s="11">
        <v>2019</v>
      </c>
      <c r="K5" s="11">
        <v>2020</v>
      </c>
      <c r="L5" s="11">
        <v>2021</v>
      </c>
      <c r="M5" s="11" t="s">
        <v>12</v>
      </c>
      <c r="N5" s="11">
        <v>2019</v>
      </c>
      <c r="O5" s="11">
        <v>2020</v>
      </c>
      <c r="P5" s="11">
        <v>2021</v>
      </c>
      <c r="Q5" s="11" t="s">
        <v>12</v>
      </c>
      <c r="R5" s="11">
        <v>2019</v>
      </c>
      <c r="S5" s="11">
        <v>2020</v>
      </c>
      <c r="T5" s="11">
        <v>2021</v>
      </c>
      <c r="U5" s="20"/>
    </row>
    <row r="6" spans="1:21" s="1" customFormat="1" ht="26.25" customHeight="1">
      <c r="A6" s="12"/>
      <c r="B6" s="12" t="s">
        <v>13</v>
      </c>
      <c r="C6" s="12">
        <f>SUM(C7:C18)</f>
        <v>2286.8160000000003</v>
      </c>
      <c r="D6" s="12">
        <f>SUM(D7:D18)</f>
        <v>2125.656</v>
      </c>
      <c r="E6" s="12">
        <f aca="true" t="shared" si="0" ref="E6:T6">SUM(E7:E18)</f>
        <v>865.1070000000001</v>
      </c>
      <c r="F6" s="12">
        <f t="shared" si="0"/>
        <v>259.5321</v>
      </c>
      <c r="G6" s="12">
        <f t="shared" si="0"/>
        <v>432.55350000000004</v>
      </c>
      <c r="H6" s="13">
        <f t="shared" si="0"/>
        <v>173.0214</v>
      </c>
      <c r="I6" s="12">
        <f t="shared" si="0"/>
        <v>790.0499999999998</v>
      </c>
      <c r="J6" s="13">
        <f t="shared" si="0"/>
        <v>237.015</v>
      </c>
      <c r="K6" s="13">
        <f t="shared" si="0"/>
        <v>395.0249999999999</v>
      </c>
      <c r="L6" s="13">
        <f t="shared" si="0"/>
        <v>158.01000000000002</v>
      </c>
      <c r="M6" s="12">
        <f t="shared" si="0"/>
        <v>470.49899999999997</v>
      </c>
      <c r="N6" s="12">
        <f t="shared" si="0"/>
        <v>141.1497</v>
      </c>
      <c r="O6" s="12">
        <f t="shared" si="0"/>
        <v>235.24949999999998</v>
      </c>
      <c r="P6" s="12">
        <f t="shared" si="0"/>
        <v>94.0998</v>
      </c>
      <c r="Q6" s="12">
        <f t="shared" si="0"/>
        <v>161.16</v>
      </c>
      <c r="R6" s="12">
        <f t="shared" si="0"/>
        <v>58.56100000000001</v>
      </c>
      <c r="S6" s="12">
        <f t="shared" si="0"/>
        <v>102.59899999999999</v>
      </c>
      <c r="T6" s="13">
        <v>0</v>
      </c>
      <c r="U6" s="12"/>
    </row>
    <row r="7" spans="1:21" ht="26.25" customHeight="1">
      <c r="A7" s="8">
        <v>1</v>
      </c>
      <c r="B7" s="8" t="s">
        <v>14</v>
      </c>
      <c r="C7" s="14">
        <f>SUM(D7,Q7)</f>
        <v>224.66699999999997</v>
      </c>
      <c r="D7" s="15">
        <f aca="true" t="shared" si="1" ref="D7:D18">E7+I7+M7</f>
        <v>210.35999999999999</v>
      </c>
      <c r="E7" s="16">
        <v>86.549</v>
      </c>
      <c r="F7" s="16">
        <f>E7*0.3</f>
        <v>25.9647</v>
      </c>
      <c r="G7" s="16">
        <f>E7*0.5</f>
        <v>43.2745</v>
      </c>
      <c r="H7" s="16">
        <f>E7*0.2</f>
        <v>17.309800000000003</v>
      </c>
      <c r="I7" s="18">
        <v>109.639</v>
      </c>
      <c r="J7" s="16">
        <f>I7*0.3</f>
        <v>32.8917</v>
      </c>
      <c r="K7" s="16">
        <f>I7*0.5</f>
        <v>54.8195</v>
      </c>
      <c r="L7" s="16">
        <f>I7*0.2</f>
        <v>21.9278</v>
      </c>
      <c r="M7" s="16">
        <v>14.172</v>
      </c>
      <c r="N7" s="16">
        <f>M7*0.3</f>
        <v>4.2516</v>
      </c>
      <c r="O7" s="16">
        <f>M7*0.5</f>
        <v>7.086</v>
      </c>
      <c r="P7" s="16">
        <f>M7*0.2</f>
        <v>2.8344000000000005</v>
      </c>
      <c r="Q7" s="16">
        <v>14.307</v>
      </c>
      <c r="R7" s="16">
        <v>6.541</v>
      </c>
      <c r="S7" s="16">
        <v>7.766</v>
      </c>
      <c r="T7" s="16">
        <v>0</v>
      </c>
      <c r="U7" s="24"/>
    </row>
    <row r="8" spans="1:21" ht="26.25" customHeight="1">
      <c r="A8" s="8">
        <v>2</v>
      </c>
      <c r="B8" s="17" t="s">
        <v>15</v>
      </c>
      <c r="C8" s="14">
        <f aca="true" t="shared" si="2" ref="C8:C18">SUM(D8,Q8)</f>
        <v>122.674</v>
      </c>
      <c r="D8" s="15">
        <f t="shared" si="1"/>
        <v>100.638</v>
      </c>
      <c r="E8" s="16">
        <v>9.605</v>
      </c>
      <c r="F8" s="16">
        <f aca="true" t="shared" si="3" ref="F8:F18">E8*0.3</f>
        <v>2.8815</v>
      </c>
      <c r="G8" s="16">
        <f aca="true" t="shared" si="4" ref="G8:G18">E8*0.5</f>
        <v>4.8025</v>
      </c>
      <c r="H8" s="16">
        <f aca="true" t="shared" si="5" ref="H8:H18">E8*0.2</f>
        <v>1.9210000000000003</v>
      </c>
      <c r="I8" s="16">
        <v>23.639000000000003</v>
      </c>
      <c r="J8" s="16">
        <f aca="true" t="shared" si="6" ref="J8:J18">I8*0.3</f>
        <v>7.0917</v>
      </c>
      <c r="K8" s="16">
        <f aca="true" t="shared" si="7" ref="K8:K18">I8*0.5</f>
        <v>11.819500000000001</v>
      </c>
      <c r="L8" s="16">
        <f aca="true" t="shared" si="8" ref="L8:L18">I8*0.2</f>
        <v>4.727800000000001</v>
      </c>
      <c r="M8" s="18">
        <v>67.394</v>
      </c>
      <c r="N8" s="16">
        <f aca="true" t="shared" si="9" ref="N8:N18">M8*0.3</f>
        <v>20.2182</v>
      </c>
      <c r="O8" s="16">
        <f aca="true" t="shared" si="10" ref="O8:O18">M8*0.5</f>
        <v>33.697</v>
      </c>
      <c r="P8" s="16">
        <f aca="true" t="shared" si="11" ref="P8:P18">M8*0.2</f>
        <v>13.478800000000001</v>
      </c>
      <c r="Q8" s="16">
        <v>22.036</v>
      </c>
      <c r="R8" s="16">
        <v>22.036</v>
      </c>
      <c r="S8" s="16">
        <v>0</v>
      </c>
      <c r="T8" s="16">
        <v>0</v>
      </c>
      <c r="U8" s="24"/>
    </row>
    <row r="9" spans="1:21" ht="26.25" customHeight="1">
      <c r="A9" s="8">
        <v>3</v>
      </c>
      <c r="B9" s="17" t="s">
        <v>16</v>
      </c>
      <c r="C9" s="14">
        <f t="shared" si="2"/>
        <v>267.51399999999995</v>
      </c>
      <c r="D9" s="15">
        <f t="shared" si="1"/>
        <v>261.65</v>
      </c>
      <c r="E9" s="18">
        <v>154.518</v>
      </c>
      <c r="F9" s="16">
        <f t="shared" si="3"/>
        <v>46.355399999999996</v>
      </c>
      <c r="G9" s="16">
        <f t="shared" si="4"/>
        <v>77.259</v>
      </c>
      <c r="H9" s="16">
        <f t="shared" si="5"/>
        <v>30.9036</v>
      </c>
      <c r="I9" s="18">
        <v>89.834</v>
      </c>
      <c r="J9" s="16">
        <f t="shared" si="6"/>
        <v>26.9502</v>
      </c>
      <c r="K9" s="16">
        <f t="shared" si="7"/>
        <v>44.917</v>
      </c>
      <c r="L9" s="16">
        <f t="shared" si="8"/>
        <v>17.966800000000003</v>
      </c>
      <c r="M9" s="18">
        <v>17.298000000000002</v>
      </c>
      <c r="N9" s="16">
        <f t="shared" si="9"/>
        <v>5.1894</v>
      </c>
      <c r="O9" s="16">
        <f t="shared" si="10"/>
        <v>8.649000000000001</v>
      </c>
      <c r="P9" s="16">
        <f t="shared" si="11"/>
        <v>3.4596000000000005</v>
      </c>
      <c r="Q9" s="16">
        <v>5.864</v>
      </c>
      <c r="R9" s="16">
        <v>0</v>
      </c>
      <c r="S9" s="16">
        <v>5.864</v>
      </c>
      <c r="T9" s="16">
        <v>0</v>
      </c>
      <c r="U9" s="24"/>
    </row>
    <row r="10" spans="1:21" ht="26.25" customHeight="1">
      <c r="A10" s="8">
        <v>4</v>
      </c>
      <c r="B10" s="17" t="s">
        <v>17</v>
      </c>
      <c r="C10" s="14">
        <f t="shared" si="2"/>
        <v>16.48</v>
      </c>
      <c r="D10" s="15">
        <f t="shared" si="1"/>
        <v>16.48</v>
      </c>
      <c r="E10" s="18">
        <v>9.929</v>
      </c>
      <c r="F10" s="16">
        <f t="shared" si="3"/>
        <v>2.9787</v>
      </c>
      <c r="G10" s="16">
        <f t="shared" si="4"/>
        <v>4.9645</v>
      </c>
      <c r="H10" s="16">
        <f t="shared" si="5"/>
        <v>1.9858000000000002</v>
      </c>
      <c r="I10" s="18">
        <v>6.551</v>
      </c>
      <c r="J10" s="16">
        <f t="shared" si="6"/>
        <v>1.9653</v>
      </c>
      <c r="K10" s="16">
        <f t="shared" si="7"/>
        <v>3.2755</v>
      </c>
      <c r="L10" s="16">
        <f t="shared" si="8"/>
        <v>1.3102</v>
      </c>
      <c r="M10" s="18"/>
      <c r="N10" s="16">
        <f t="shared" si="9"/>
        <v>0</v>
      </c>
      <c r="O10" s="16">
        <f t="shared" si="10"/>
        <v>0</v>
      </c>
      <c r="P10" s="16">
        <f t="shared" si="11"/>
        <v>0</v>
      </c>
      <c r="Q10" s="16">
        <v>0</v>
      </c>
      <c r="R10" s="16">
        <v>0</v>
      </c>
      <c r="S10" s="16">
        <v>0</v>
      </c>
      <c r="T10" s="16">
        <v>0</v>
      </c>
      <c r="U10" s="24"/>
    </row>
    <row r="11" spans="1:21" ht="26.25" customHeight="1">
      <c r="A11" s="8">
        <v>5</v>
      </c>
      <c r="B11" s="17" t="s">
        <v>18</v>
      </c>
      <c r="C11" s="14">
        <f t="shared" si="2"/>
        <v>111.231</v>
      </c>
      <c r="D11" s="15">
        <f t="shared" si="1"/>
        <v>111.231</v>
      </c>
      <c r="E11" s="18">
        <v>41.071</v>
      </c>
      <c r="F11" s="16">
        <f t="shared" si="3"/>
        <v>12.321299999999999</v>
      </c>
      <c r="G11" s="16">
        <f t="shared" si="4"/>
        <v>20.5355</v>
      </c>
      <c r="H11" s="16">
        <f t="shared" si="5"/>
        <v>8.2142</v>
      </c>
      <c r="I11" s="18">
        <v>60.175</v>
      </c>
      <c r="J11" s="16">
        <f t="shared" si="6"/>
        <v>18.0525</v>
      </c>
      <c r="K11" s="16">
        <f t="shared" si="7"/>
        <v>30.0875</v>
      </c>
      <c r="L11" s="16">
        <f t="shared" si="8"/>
        <v>12.035</v>
      </c>
      <c r="M11" s="18">
        <v>9.985</v>
      </c>
      <c r="N11" s="16">
        <f t="shared" si="9"/>
        <v>2.9955</v>
      </c>
      <c r="O11" s="16">
        <f t="shared" si="10"/>
        <v>4.9925</v>
      </c>
      <c r="P11" s="16">
        <f t="shared" si="11"/>
        <v>1.9969999999999999</v>
      </c>
      <c r="Q11" s="16">
        <v>0</v>
      </c>
      <c r="R11" s="16">
        <v>0</v>
      </c>
      <c r="S11" s="16">
        <v>0</v>
      </c>
      <c r="T11" s="16">
        <v>0</v>
      </c>
      <c r="U11" s="24"/>
    </row>
    <row r="12" spans="1:21" ht="26.25" customHeight="1">
      <c r="A12" s="8">
        <v>6</v>
      </c>
      <c r="B12" s="17" t="s">
        <v>19</v>
      </c>
      <c r="C12" s="14">
        <f t="shared" si="2"/>
        <v>239.797</v>
      </c>
      <c r="D12" s="15">
        <f t="shared" si="1"/>
        <v>239.797</v>
      </c>
      <c r="E12" s="16">
        <v>71.416</v>
      </c>
      <c r="F12" s="16">
        <f t="shared" si="3"/>
        <v>21.424799999999998</v>
      </c>
      <c r="G12" s="16">
        <f t="shared" si="4"/>
        <v>35.708</v>
      </c>
      <c r="H12" s="16">
        <f t="shared" si="5"/>
        <v>14.2832</v>
      </c>
      <c r="I12" s="16">
        <v>88.107</v>
      </c>
      <c r="J12" s="16">
        <f t="shared" si="6"/>
        <v>26.4321</v>
      </c>
      <c r="K12" s="16">
        <f t="shared" si="7"/>
        <v>44.0535</v>
      </c>
      <c r="L12" s="16">
        <f t="shared" si="8"/>
        <v>17.6214</v>
      </c>
      <c r="M12" s="16">
        <v>80.274</v>
      </c>
      <c r="N12" s="16">
        <f t="shared" si="9"/>
        <v>24.0822</v>
      </c>
      <c r="O12" s="16">
        <f t="shared" si="10"/>
        <v>40.137</v>
      </c>
      <c r="P12" s="16">
        <f t="shared" si="11"/>
        <v>16.0548</v>
      </c>
      <c r="Q12" s="16">
        <v>0</v>
      </c>
      <c r="R12" s="16">
        <v>0</v>
      </c>
      <c r="S12" s="16">
        <v>0</v>
      </c>
      <c r="T12" s="16">
        <v>0</v>
      </c>
      <c r="U12" s="24"/>
    </row>
    <row r="13" spans="1:21" ht="26.25" customHeight="1">
      <c r="A13" s="8">
        <v>7</v>
      </c>
      <c r="B13" s="17" t="s">
        <v>20</v>
      </c>
      <c r="C13" s="14">
        <f t="shared" si="2"/>
        <v>262.21999999999997</v>
      </c>
      <c r="D13" s="15">
        <f t="shared" si="1"/>
        <v>244.243</v>
      </c>
      <c r="E13" s="18">
        <v>120.194</v>
      </c>
      <c r="F13" s="16">
        <f t="shared" si="3"/>
        <v>36.0582</v>
      </c>
      <c r="G13" s="16">
        <f t="shared" si="4"/>
        <v>60.097</v>
      </c>
      <c r="H13" s="16">
        <f t="shared" si="5"/>
        <v>24.038800000000002</v>
      </c>
      <c r="I13" s="18">
        <v>78.265</v>
      </c>
      <c r="J13" s="16">
        <f t="shared" si="6"/>
        <v>23.479499999999998</v>
      </c>
      <c r="K13" s="16">
        <f t="shared" si="7"/>
        <v>39.1325</v>
      </c>
      <c r="L13" s="16">
        <f t="shared" si="8"/>
        <v>15.653</v>
      </c>
      <c r="M13" s="18">
        <v>45.784000000000006</v>
      </c>
      <c r="N13" s="16">
        <f t="shared" si="9"/>
        <v>13.7352</v>
      </c>
      <c r="O13" s="16">
        <f t="shared" si="10"/>
        <v>22.892000000000003</v>
      </c>
      <c r="P13" s="16">
        <f t="shared" si="11"/>
        <v>9.156800000000002</v>
      </c>
      <c r="Q13" s="16">
        <v>17.977</v>
      </c>
      <c r="R13" s="16">
        <v>17.977</v>
      </c>
      <c r="S13" s="16">
        <v>0</v>
      </c>
      <c r="T13" s="16">
        <v>0</v>
      </c>
      <c r="U13" s="24"/>
    </row>
    <row r="14" spans="1:21" ht="26.25" customHeight="1">
      <c r="A14" s="8">
        <v>8</v>
      </c>
      <c r="B14" s="17" t="s">
        <v>21</v>
      </c>
      <c r="C14" s="14">
        <f t="shared" si="2"/>
        <v>16.695</v>
      </c>
      <c r="D14" s="15">
        <f t="shared" si="1"/>
        <v>14.015</v>
      </c>
      <c r="E14" s="18">
        <v>8.207</v>
      </c>
      <c r="F14" s="16">
        <f t="shared" si="3"/>
        <v>2.4621</v>
      </c>
      <c r="G14" s="16">
        <f t="shared" si="4"/>
        <v>4.1035</v>
      </c>
      <c r="H14" s="16">
        <f t="shared" si="5"/>
        <v>1.6414000000000002</v>
      </c>
      <c r="I14" s="18"/>
      <c r="J14" s="16">
        <f t="shared" si="6"/>
        <v>0</v>
      </c>
      <c r="K14" s="16">
        <f t="shared" si="7"/>
        <v>0</v>
      </c>
      <c r="L14" s="16">
        <f t="shared" si="8"/>
        <v>0</v>
      </c>
      <c r="M14" s="18">
        <v>5.808</v>
      </c>
      <c r="N14" s="16">
        <f t="shared" si="9"/>
        <v>1.7424</v>
      </c>
      <c r="O14" s="16">
        <f t="shared" si="10"/>
        <v>2.904</v>
      </c>
      <c r="P14" s="16">
        <f t="shared" si="11"/>
        <v>1.1616</v>
      </c>
      <c r="Q14" s="16">
        <v>2.68</v>
      </c>
      <c r="R14" s="16">
        <v>0</v>
      </c>
      <c r="S14" s="16">
        <v>2.68</v>
      </c>
      <c r="T14" s="16">
        <v>0</v>
      </c>
      <c r="U14" s="24"/>
    </row>
    <row r="15" spans="1:21" ht="26.25" customHeight="1">
      <c r="A15" s="8">
        <v>9</v>
      </c>
      <c r="B15" s="17" t="s">
        <v>22</v>
      </c>
      <c r="C15" s="14">
        <f t="shared" si="2"/>
        <v>358.051</v>
      </c>
      <c r="D15" s="15">
        <f t="shared" si="1"/>
        <v>339.46299999999997</v>
      </c>
      <c r="E15" s="18">
        <v>132.113</v>
      </c>
      <c r="F15" s="16">
        <f t="shared" si="3"/>
        <v>39.6339</v>
      </c>
      <c r="G15" s="16">
        <f t="shared" si="4"/>
        <v>66.0565</v>
      </c>
      <c r="H15" s="16">
        <f t="shared" si="5"/>
        <v>26.422600000000003</v>
      </c>
      <c r="I15" s="18">
        <v>105.582</v>
      </c>
      <c r="J15" s="16">
        <f t="shared" si="6"/>
        <v>31.674599999999998</v>
      </c>
      <c r="K15" s="16">
        <f t="shared" si="7"/>
        <v>52.791</v>
      </c>
      <c r="L15" s="16">
        <f t="shared" si="8"/>
        <v>21.1164</v>
      </c>
      <c r="M15" s="18">
        <v>101.768</v>
      </c>
      <c r="N15" s="16">
        <f t="shared" si="9"/>
        <v>30.5304</v>
      </c>
      <c r="O15" s="16">
        <f t="shared" si="10"/>
        <v>50.884</v>
      </c>
      <c r="P15" s="16">
        <f t="shared" si="11"/>
        <v>20.3536</v>
      </c>
      <c r="Q15" s="16">
        <v>18.588</v>
      </c>
      <c r="R15" s="16">
        <v>6.471</v>
      </c>
      <c r="S15" s="16">
        <v>12.117</v>
      </c>
      <c r="T15" s="16">
        <v>0</v>
      </c>
      <c r="U15" s="24"/>
    </row>
    <row r="16" spans="1:21" ht="26.25" customHeight="1">
      <c r="A16" s="8">
        <v>10</v>
      </c>
      <c r="B16" s="17" t="s">
        <v>23</v>
      </c>
      <c r="C16" s="14">
        <f t="shared" si="2"/>
        <v>86.439</v>
      </c>
      <c r="D16" s="15">
        <f t="shared" si="1"/>
        <v>86.439</v>
      </c>
      <c r="E16" s="18">
        <v>55.291</v>
      </c>
      <c r="F16" s="16">
        <f t="shared" si="3"/>
        <v>16.5873</v>
      </c>
      <c r="G16" s="16">
        <f t="shared" si="4"/>
        <v>27.6455</v>
      </c>
      <c r="H16" s="16">
        <f t="shared" si="5"/>
        <v>11.0582</v>
      </c>
      <c r="I16" s="18">
        <v>31.148</v>
      </c>
      <c r="J16" s="16">
        <f t="shared" si="6"/>
        <v>9.3444</v>
      </c>
      <c r="K16" s="16">
        <f t="shared" si="7"/>
        <v>15.574</v>
      </c>
      <c r="L16" s="16">
        <f t="shared" si="8"/>
        <v>6.2296000000000005</v>
      </c>
      <c r="M16" s="18"/>
      <c r="N16" s="16">
        <f t="shared" si="9"/>
        <v>0</v>
      </c>
      <c r="O16" s="16">
        <f t="shared" si="10"/>
        <v>0</v>
      </c>
      <c r="P16" s="16">
        <f t="shared" si="11"/>
        <v>0</v>
      </c>
      <c r="Q16" s="16">
        <v>0</v>
      </c>
      <c r="R16" s="16">
        <v>0</v>
      </c>
      <c r="S16" s="16">
        <v>0</v>
      </c>
      <c r="T16" s="16">
        <v>0</v>
      </c>
      <c r="U16" s="24"/>
    </row>
    <row r="17" spans="1:21" ht="26.25" customHeight="1">
      <c r="A17" s="8">
        <v>11</v>
      </c>
      <c r="B17" s="17" t="s">
        <v>24</v>
      </c>
      <c r="C17" s="14">
        <f t="shared" si="2"/>
        <v>396.99800000000005</v>
      </c>
      <c r="D17" s="15">
        <f t="shared" si="1"/>
        <v>369.206</v>
      </c>
      <c r="E17" s="18">
        <v>110.93100000000001</v>
      </c>
      <c r="F17" s="16">
        <f t="shared" si="3"/>
        <v>33.2793</v>
      </c>
      <c r="G17" s="16">
        <f t="shared" si="4"/>
        <v>55.465500000000006</v>
      </c>
      <c r="H17" s="16">
        <f t="shared" si="5"/>
        <v>22.186200000000003</v>
      </c>
      <c r="I17" s="18">
        <v>161.37699999999998</v>
      </c>
      <c r="J17" s="16">
        <f t="shared" si="6"/>
        <v>48.41309999999999</v>
      </c>
      <c r="K17" s="16">
        <f t="shared" si="7"/>
        <v>80.68849999999999</v>
      </c>
      <c r="L17" s="16">
        <f t="shared" si="8"/>
        <v>32.2754</v>
      </c>
      <c r="M17" s="18">
        <v>96.898</v>
      </c>
      <c r="N17" s="16">
        <f t="shared" si="9"/>
        <v>29.069399999999998</v>
      </c>
      <c r="O17" s="16">
        <f t="shared" si="10"/>
        <v>48.449</v>
      </c>
      <c r="P17" s="16">
        <f t="shared" si="11"/>
        <v>19.3796</v>
      </c>
      <c r="Q17" s="16">
        <v>27.792</v>
      </c>
      <c r="R17" s="16">
        <v>5.536</v>
      </c>
      <c r="S17" s="16">
        <v>22.256</v>
      </c>
      <c r="T17" s="16">
        <v>0</v>
      </c>
      <c r="U17" s="24"/>
    </row>
    <row r="18" spans="1:21" ht="26.25" customHeight="1">
      <c r="A18" s="8">
        <v>12</v>
      </c>
      <c r="B18" s="17" t="s">
        <v>25</v>
      </c>
      <c r="C18" s="14">
        <f t="shared" si="2"/>
        <v>184.04999999999998</v>
      </c>
      <c r="D18" s="15">
        <f t="shared" si="1"/>
        <v>132.134</v>
      </c>
      <c r="E18" s="18">
        <v>65.283</v>
      </c>
      <c r="F18" s="16">
        <f t="shared" si="3"/>
        <v>19.5849</v>
      </c>
      <c r="G18" s="16">
        <f t="shared" si="4"/>
        <v>32.6415</v>
      </c>
      <c r="H18" s="16">
        <f t="shared" si="5"/>
        <v>13.056600000000001</v>
      </c>
      <c r="I18" s="18">
        <v>35.733</v>
      </c>
      <c r="J18" s="16">
        <f t="shared" si="6"/>
        <v>10.719899999999999</v>
      </c>
      <c r="K18" s="16">
        <f t="shared" si="7"/>
        <v>17.8665</v>
      </c>
      <c r="L18" s="16">
        <f t="shared" si="8"/>
        <v>7.146599999999999</v>
      </c>
      <c r="M18" s="18">
        <v>31.118</v>
      </c>
      <c r="N18" s="16">
        <f t="shared" si="9"/>
        <v>9.3354</v>
      </c>
      <c r="O18" s="16">
        <f t="shared" si="10"/>
        <v>15.559</v>
      </c>
      <c r="P18" s="16">
        <f t="shared" si="11"/>
        <v>6.2236</v>
      </c>
      <c r="Q18" s="16">
        <v>51.916</v>
      </c>
      <c r="R18" s="16">
        <v>0</v>
      </c>
      <c r="S18" s="16">
        <v>51.916</v>
      </c>
      <c r="T18" s="16">
        <v>0</v>
      </c>
      <c r="U18" s="24"/>
    </row>
  </sheetData>
  <sheetProtection/>
  <mergeCells count="11">
    <mergeCell ref="A2:U2"/>
    <mergeCell ref="D3:P3"/>
    <mergeCell ref="E4:H4"/>
    <mergeCell ref="I4:L4"/>
    <mergeCell ref="M4:P4"/>
    <mergeCell ref="A3:A5"/>
    <mergeCell ref="B3:B5"/>
    <mergeCell ref="C3:C5"/>
    <mergeCell ref="D4:D5"/>
    <mergeCell ref="U3:U5"/>
    <mergeCell ref="Q3:T4"/>
  </mergeCells>
  <printOptions/>
  <pageMargins left="0.7" right="0.7" top="1.18" bottom="0.79" header="0.3" footer="0.79"/>
  <pageSetup firstPageNumber="10" useFirstPageNumber="1" fitToHeight="1" fitToWidth="1" horizontalDpi="600" verticalDpi="600" orientation="landscape" paperSize="9" scale="56"/>
  <headerFooter scaleWithDoc="0"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 8 Lite</dc:creator>
  <cp:keywords/>
  <dc:description/>
  <cp:lastModifiedBy>池英炳</cp:lastModifiedBy>
  <cp:lastPrinted>2019-09-13T10:55:26Z</cp:lastPrinted>
  <dcterms:created xsi:type="dcterms:W3CDTF">2019-08-24T09:14:57Z</dcterms:created>
  <dcterms:modified xsi:type="dcterms:W3CDTF">2019-12-11T08:59:33Z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2052-10.1.0.5518</vt:lpwstr>
  </property>
</Properties>
</file>